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heckCompatibility="1" defaultThemeVersion="124226"/>
  <mc:AlternateContent xmlns:mc="http://schemas.openxmlformats.org/markup-compatibility/2006">
    <mc:Choice Requires="x15">
      <x15ac:absPath xmlns:x15ac="http://schemas.microsoft.com/office/spreadsheetml/2010/11/ac" url="G:\SharedS\ OFM2\DOC - CFS\FY 2024\FY 2024 Financial Statements\Templates FY24\Q3\"/>
    </mc:Choice>
  </mc:AlternateContent>
  <xr:revisionPtr revIDLastSave="0" documentId="13_ncr:1_{C05034CE-3195-494A-8ECE-73B2405F76C4}" xr6:coauthVersionLast="47" xr6:coauthVersionMax="47" xr10:uidLastSave="{00000000-0000-0000-0000-000000000000}"/>
  <bookViews>
    <workbookView xWindow="-120" yWindow="-120" windowWidth="29040" windowHeight="15990" tabRatio="979" xr2:uid="{00000000-000D-0000-FFFF-FFFF00000000}"/>
  </bookViews>
  <sheets>
    <sheet name="Index" sheetId="38" r:id="rId1"/>
    <sheet name="Overall Narrative" sheetId="35" r:id="rId2"/>
    <sheet name="A-Narr" sheetId="19" r:id="rId3"/>
    <sheet name="A-Loan Prog List" sheetId="34" r:id="rId4"/>
    <sheet name="A-Net Assets Summary" sheetId="1" r:id="rId5"/>
    <sheet name="B-Narr" sheetId="20" r:id="rId6"/>
    <sheet name="B-DL Pre92" sheetId="2" r:id="rId7"/>
    <sheet name="C-Narr" sheetId="21" r:id="rId8"/>
    <sheet name="C-DL obl after 91" sheetId="3" r:id="rId9"/>
    <sheet name="D-Narr" sheetId="22" r:id="rId10"/>
    <sheet name="D-Tot Amt Disb Post-91 DL" sheetId="14" r:id="rId11"/>
    <sheet name="E-Narr" sheetId="23" r:id="rId12"/>
    <sheet name="E-Sub Exp post91 DL" sheetId="6" r:id="rId13"/>
    <sheet name="F-Narr" sheetId="24" r:id="rId14"/>
    <sheet name="F-DL Sub Rate byProg" sheetId="12" r:id="rId15"/>
    <sheet name="G-Narr" sheetId="25" r:id="rId16"/>
    <sheet name="G-Recon SubCostAllow Post91 DL" sheetId="17" r:id="rId17"/>
    <sheet name="H-Narr" sheetId="26" r:id="rId18"/>
    <sheet name="H-Dflt Guar Ln pre92" sheetId="4" r:id="rId19"/>
    <sheet name="I-Narr" sheetId="27" r:id="rId20"/>
    <sheet name="I-Dflt Guar Ln post91" sheetId="5" r:id="rId21"/>
    <sheet name="J-Narr" sheetId="28" r:id="rId22"/>
    <sheet name="J-Guar Lns os " sheetId="8" r:id="rId23"/>
    <sheet name="K-Narr" sheetId="29" r:id="rId24"/>
    <sheet name="K-LnGuar Liab" sheetId="10" r:id="rId25"/>
    <sheet name="L-Narr" sheetId="30" r:id="rId26"/>
    <sheet name="L-LnGuar Subs Exp" sheetId="11" r:id="rId27"/>
    <sheet name="M-Narr" sheetId="31" r:id="rId28"/>
    <sheet name="M-SubsRt LnGuar byProg" sheetId="16" r:id="rId29"/>
    <sheet name="N-Narr" sheetId="32" r:id="rId30"/>
    <sheet name="N-Recon LnGuar Liab" sheetId="18" r:id="rId31"/>
    <sheet name="O-Narr" sheetId="33" r:id="rId32"/>
    <sheet name="O-Adm exp" sheetId="9" r:id="rId33"/>
    <sheet name="P-Narr" sheetId="37" r:id="rId34"/>
    <sheet name="P-Loans Rec rollfrwd" sheetId="36" r:id="rId35"/>
  </sheets>
  <definedNames>
    <definedName name="_xlnm.Print_Area" localSheetId="26">'L-LnGuar Subs Exp'!$A$2:$L$49</definedName>
    <definedName name="_xlnm.Print_Titles" localSheetId="6">'B-DL Pre92'!$3:$5</definedName>
    <definedName name="_xlnm.Print_Titles" localSheetId="10">'D-Tot Amt Disb Post-91 DL'!$3:$4</definedName>
    <definedName name="_xlnm.Print_Titles" localSheetId="12">'E-Sub Exp post91 DL'!$3:$3</definedName>
    <definedName name="_xlnm.Print_Titles" localSheetId="18">'H-Dflt Guar Ln pre92'!$3:$3</definedName>
    <definedName name="_xlnm.Print_Titles" localSheetId="26">'L-LnGuar Subs Exp'!$2:$3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9" i="36" l="1"/>
  <c r="B21" i="17"/>
  <c r="C40" i="11"/>
  <c r="C42" i="11"/>
  <c r="C44" i="11"/>
  <c r="C46" i="11"/>
  <c r="K15" i="12" l="1"/>
  <c r="G73" i="2"/>
  <c r="C33" i="14"/>
  <c r="I66" i="6"/>
  <c r="B28" i="17" s="1"/>
  <c r="G66" i="6"/>
  <c r="B27" i="17" s="1"/>
  <c r="K15" i="3" l="1"/>
  <c r="K14" i="4"/>
  <c r="C17" i="36" l="1"/>
  <c r="C33" i="18" l="1"/>
  <c r="C5" i="18"/>
  <c r="C3" i="36" l="1"/>
  <c r="C5" i="1" l="1"/>
  <c r="C8" i="16"/>
  <c r="F5" i="9"/>
  <c r="F40" i="9" s="1"/>
  <c r="A6" i="11"/>
  <c r="A22" i="11" s="1"/>
  <c r="C38" i="11" s="1"/>
  <c r="A6" i="10"/>
  <c r="A22" i="10" s="1"/>
  <c r="A7" i="8"/>
  <c r="A22" i="8" s="1"/>
  <c r="A6" i="5"/>
  <c r="A7" i="4"/>
  <c r="A22" i="4" s="1"/>
  <c r="B4" i="17"/>
  <c r="A4" i="12"/>
  <c r="A7" i="6"/>
  <c r="C71" i="6" s="1"/>
  <c r="C6" i="14"/>
  <c r="A6" i="3"/>
  <c r="C7" i="2"/>
  <c r="C42" i="2" s="1"/>
  <c r="E33" i="8"/>
  <c r="F37" i="9"/>
  <c r="I34" i="11"/>
  <c r="G34" i="11"/>
  <c r="C34" i="11"/>
  <c r="I17" i="11"/>
  <c r="G17" i="11"/>
  <c r="E17" i="11"/>
  <c r="C17" i="11"/>
  <c r="E33" i="10"/>
  <c r="C33" i="10"/>
  <c r="E17" i="10"/>
  <c r="C17" i="10"/>
  <c r="I17" i="5"/>
  <c r="G17" i="5"/>
  <c r="E17" i="5"/>
  <c r="C17" i="5"/>
  <c r="I33" i="4"/>
  <c r="G33" i="4"/>
  <c r="E33" i="4"/>
  <c r="C33" i="4"/>
  <c r="I16" i="4"/>
  <c r="G16" i="4"/>
  <c r="E16" i="4"/>
  <c r="C16" i="4"/>
  <c r="I34" i="6"/>
  <c r="D12" i="17" s="1"/>
  <c r="E12" i="17" s="1"/>
  <c r="G34" i="6"/>
  <c r="D11" i="17" s="1"/>
  <c r="E11" i="17" s="1"/>
  <c r="E34" i="6"/>
  <c r="D10" i="17" s="1"/>
  <c r="E10" i="17" s="1"/>
  <c r="C34" i="6"/>
  <c r="D9" i="17" s="1"/>
  <c r="E9" i="17" s="1"/>
  <c r="C7" i="36"/>
  <c r="I39" i="3"/>
  <c r="E34" i="17" s="1"/>
  <c r="G39" i="3"/>
  <c r="E39" i="3"/>
  <c r="C39" i="3"/>
  <c r="I73" i="2"/>
  <c r="E73" i="2"/>
  <c r="C73" i="2"/>
  <c r="I38" i="2"/>
  <c r="G38" i="2"/>
  <c r="E38" i="2"/>
  <c r="C38" i="2"/>
  <c r="C33" i="8"/>
  <c r="D28" i="17"/>
  <c r="E28" i="17" s="1"/>
  <c r="K21" i="12"/>
  <c r="K25" i="12"/>
  <c r="K13" i="12"/>
  <c r="K23" i="12"/>
  <c r="K61" i="2"/>
  <c r="K59" i="2"/>
  <c r="K51" i="2"/>
  <c r="K57" i="2"/>
  <c r="K47" i="2"/>
  <c r="K53" i="2"/>
  <c r="K67" i="2"/>
  <c r="K63" i="2"/>
  <c r="K45" i="2"/>
  <c r="K49" i="2"/>
  <c r="K55" i="2"/>
  <c r="K65" i="2"/>
  <c r="K69" i="2"/>
  <c r="K71" i="2"/>
  <c r="K10" i="2"/>
  <c r="K12" i="2"/>
  <c r="K14" i="2"/>
  <c r="K16" i="2"/>
  <c r="K18" i="2"/>
  <c r="K20" i="2"/>
  <c r="K22" i="2"/>
  <c r="K24" i="2"/>
  <c r="K26" i="2"/>
  <c r="K28" i="2"/>
  <c r="K30" i="2"/>
  <c r="K32" i="2"/>
  <c r="K34" i="2"/>
  <c r="K36" i="2"/>
  <c r="K26" i="6"/>
  <c r="K56" i="6"/>
  <c r="K18" i="6"/>
  <c r="K48" i="6"/>
  <c r="K22" i="6"/>
  <c r="K58" i="6"/>
  <c r="K24" i="6"/>
  <c r="K54" i="6"/>
  <c r="K12" i="6"/>
  <c r="K44" i="6"/>
  <c r="K16" i="6"/>
  <c r="K50" i="6"/>
  <c r="K32" i="6"/>
  <c r="K60" i="6"/>
  <c r="K28" i="6"/>
  <c r="K62" i="6"/>
  <c r="K10" i="6"/>
  <c r="K42" i="6"/>
  <c r="K14" i="6"/>
  <c r="K46" i="6"/>
  <c r="K20" i="6"/>
  <c r="K52" i="6"/>
  <c r="C83" i="6" s="1"/>
  <c r="K30" i="6"/>
  <c r="K64" i="6"/>
  <c r="D27" i="17"/>
  <c r="E27" i="17" s="1"/>
  <c r="C66" i="6"/>
  <c r="K7" i="12"/>
  <c r="K11" i="12"/>
  <c r="K19" i="12"/>
  <c r="K29" i="12"/>
  <c r="K27" i="12"/>
  <c r="K31" i="12"/>
  <c r="K17" i="12"/>
  <c r="K9" i="12"/>
  <c r="B13" i="17"/>
  <c r="K25" i="4"/>
  <c r="K27" i="4"/>
  <c r="K10" i="4"/>
  <c r="K29" i="4"/>
  <c r="K31" i="4"/>
  <c r="K12" i="4"/>
  <c r="K9" i="5"/>
  <c r="K11" i="5"/>
  <c r="K13" i="5"/>
  <c r="K15" i="5"/>
  <c r="E18" i="8"/>
  <c r="C18" i="8"/>
  <c r="G25" i="10"/>
  <c r="G27" i="10"/>
  <c r="G29" i="10"/>
  <c r="G31" i="10"/>
  <c r="G9" i="10"/>
  <c r="G11" i="10"/>
  <c r="G13" i="10"/>
  <c r="G15" i="10"/>
  <c r="K15" i="11"/>
  <c r="K32" i="11"/>
  <c r="K13" i="11"/>
  <c r="K30" i="11"/>
  <c r="K11" i="11"/>
  <c r="K28" i="11"/>
  <c r="K26" i="11"/>
  <c r="K9" i="11"/>
  <c r="K17" i="16"/>
  <c r="K15" i="16"/>
  <c r="K13" i="16"/>
  <c r="K11" i="16"/>
  <c r="F46" i="9"/>
  <c r="K25" i="3"/>
  <c r="K23" i="3"/>
  <c r="K13" i="3"/>
  <c r="K19" i="3"/>
  <c r="K31" i="3"/>
  <c r="K17" i="3"/>
  <c r="K27" i="3"/>
  <c r="K29" i="3"/>
  <c r="K11" i="3"/>
  <c r="K21" i="3"/>
  <c r="K33" i="3"/>
  <c r="K35" i="3"/>
  <c r="K37" i="3"/>
  <c r="D26" i="17" l="1"/>
  <c r="B26" i="17"/>
  <c r="B29" i="17" s="1"/>
  <c r="C35" i="36" s="1"/>
  <c r="C95" i="6"/>
  <c r="K66" i="6"/>
  <c r="C73" i="6"/>
  <c r="C79" i="6"/>
  <c r="C75" i="6"/>
  <c r="G17" i="10"/>
  <c r="K33" i="4"/>
  <c r="K34" i="6"/>
  <c r="K17" i="5"/>
  <c r="C10" i="1" s="1"/>
  <c r="B23" i="17"/>
  <c r="C87" i="6"/>
  <c r="C77" i="6"/>
  <c r="C85" i="6"/>
  <c r="C81" i="6"/>
  <c r="C93" i="6"/>
  <c r="C91" i="6"/>
  <c r="K39" i="3"/>
  <c r="C8" i="1" s="1"/>
  <c r="G33" i="10"/>
  <c r="K16" i="4"/>
  <c r="K38" i="2"/>
  <c r="K73" i="2"/>
  <c r="C7" i="1" s="1"/>
  <c r="K34" i="11"/>
  <c r="K17" i="11"/>
  <c r="C89" i="6"/>
  <c r="A39" i="6"/>
  <c r="C9" i="1" l="1"/>
  <c r="B31" i="17"/>
  <c r="E33" i="17" s="1"/>
  <c r="E35" i="17" s="1"/>
  <c r="E26" i="17"/>
  <c r="C31" i="36"/>
  <c r="C47" i="36" s="1"/>
  <c r="C49" i="36" s="1"/>
  <c r="D13" i="17"/>
  <c r="E13" i="17" s="1"/>
  <c r="C97" i="6"/>
  <c r="C99" i="6"/>
  <c r="C48" i="11"/>
  <c r="C100" i="6" l="1"/>
  <c r="C12" i="1"/>
</calcChain>
</file>

<file path=xl/sharedStrings.xml><?xml version="1.0" encoding="utf-8"?>
<sst xmlns="http://schemas.openxmlformats.org/spreadsheetml/2006/main" count="564" uniqueCount="306">
  <si>
    <t xml:space="preserve">Direct Loans Obligated Prior to FY 1992 </t>
  </si>
  <si>
    <t>Direct Loans Obligated After FY 1991</t>
  </si>
  <si>
    <t>Defaulted Guaranteed Loans from Pre-FY 1992 Guarantees</t>
  </si>
  <si>
    <t>Defaulted Guaranteed Loans from Post-FY 1991 Guarantees</t>
  </si>
  <si>
    <t xml:space="preserve">  Total </t>
  </si>
  <si>
    <t>Direct</t>
  </si>
  <si>
    <t>Receivable,</t>
  </si>
  <si>
    <t>Allowance for</t>
  </si>
  <si>
    <t>Gross</t>
  </si>
  <si>
    <t>Receivable</t>
  </si>
  <si>
    <t>Property</t>
  </si>
  <si>
    <t>CEIP</t>
  </si>
  <si>
    <t>Drought Loan Portfolio</t>
  </si>
  <si>
    <t xml:space="preserve">  Total</t>
  </si>
  <si>
    <t>Loans</t>
  </si>
  <si>
    <t>Foreclosed</t>
  </si>
  <si>
    <t>Subsidy Cost</t>
  </si>
  <si>
    <t>(Present Value)</t>
  </si>
  <si>
    <t>FVOG Program</t>
  </si>
  <si>
    <t>Other</t>
  </si>
  <si>
    <t>Defaults</t>
  </si>
  <si>
    <t>Total</t>
  </si>
  <si>
    <t>Loan Guarantee Program</t>
  </si>
  <si>
    <t xml:space="preserve">    Total</t>
  </si>
  <si>
    <t>Fees and Other Collections</t>
  </si>
  <si>
    <t>Amount of Outstanding Principal Guaranteed</t>
  </si>
  <si>
    <t>Direct
Loan Program</t>
  </si>
  <si>
    <t>Interest
Supplements</t>
  </si>
  <si>
    <t xml:space="preserve">Other </t>
  </si>
  <si>
    <t>Adjustments:</t>
  </si>
  <si>
    <t>(f) Other</t>
  </si>
  <si>
    <t>Defaulted
Guaranteed Loans
Receivable, Gross</t>
  </si>
  <si>
    <t>Foreclosed
Property</t>
  </si>
  <si>
    <t>Allowance for
Subsidy Cost
(Present Value)</t>
  </si>
  <si>
    <t xml:space="preserve"> </t>
  </si>
  <si>
    <t>Bureau</t>
  </si>
  <si>
    <t>J1. Guaranteed Loans Outstanding:</t>
  </si>
  <si>
    <t>Interest Supplements</t>
  </si>
  <si>
    <t>Total Modifications</t>
  </si>
  <si>
    <t>Interest Rate Reestimates</t>
  </si>
  <si>
    <t>Technical Reestimates</t>
  </si>
  <si>
    <t>Total Reestimates</t>
  </si>
  <si>
    <t>Direct Loan Program</t>
  </si>
  <si>
    <t>NOAA</t>
  </si>
  <si>
    <t>Fisheries Loan Fund</t>
  </si>
  <si>
    <t>B1. Direct Loans Obligated Prior to FY 1992 (Present Value Method):</t>
  </si>
  <si>
    <t>Loans Receivable, Gross</t>
  </si>
  <si>
    <t>Interest Receivable</t>
  </si>
  <si>
    <t>Foreclosed Property</t>
  </si>
  <si>
    <t>Present Value Allowance</t>
  </si>
  <si>
    <t>B2. Direct Loans Obligated Prior to FY 1992 (Allowance for Loss Method):</t>
  </si>
  <si>
    <t>Allowance for Loan Losses</t>
  </si>
  <si>
    <t>E3. Total Direct Loan Subsidy Expense:</t>
  </si>
  <si>
    <t>H1. Defaulted Guaranteed Loans from Pre-1992 Guarantees (Present Value Method):</t>
  </si>
  <si>
    <t>Value of Assets Related to Defaulted Guaranteed Loans Receivable, Net</t>
  </si>
  <si>
    <t>Fisheries Finance Individual Fishing Quota (IFQ) Loans</t>
  </si>
  <si>
    <t>Community Development Loans</t>
  </si>
  <si>
    <t>Prepared by:</t>
  </si>
  <si>
    <t>Reporting Entity:</t>
  </si>
  <si>
    <t>above total goes to summary tab</t>
  </si>
  <si>
    <t>Crab Buyback Loans</t>
  </si>
  <si>
    <t>Pacific Groundfish Buyback Loans</t>
  </si>
  <si>
    <t>New England Groundfish Buyback Loans</t>
  </si>
  <si>
    <t>Fisheries Finance Traditional Loans</t>
  </si>
  <si>
    <t>Direct Loan Programs:</t>
  </si>
  <si>
    <t>Fisheries Finance Traditional Loans (fund group 4324)</t>
  </si>
  <si>
    <t>Coastal Energy Impact Program (CEIP) (fund group 4313)</t>
  </si>
  <si>
    <t>Difference:</t>
  </si>
  <si>
    <t>Difference</t>
  </si>
  <si>
    <t>above total goes to Summary Tab A</t>
  </si>
  <si>
    <t>Fisheries Loan Fund (FLF) (does not exist at Treasury (uses receipt a/c 3220; and to General Fund)</t>
  </si>
  <si>
    <t>Bering Sea Pollock Fishery Buyback</t>
  </si>
  <si>
    <t>Alaska Purse Seine Fishery Buyback Loans</t>
  </si>
  <si>
    <t>Bering Sea and Aleutian Islands Non-Pollock Buyback Loans</t>
  </si>
  <si>
    <t>Federal Gulf of Mexico Reef Fish Buyback Loans</t>
  </si>
  <si>
    <t>New England Lobster Buyback Loans</t>
  </si>
  <si>
    <t>Bering Sea and Aleutian Islands non-Pollock Buyback Loans</t>
  </si>
  <si>
    <t>Federal Gulf of Mexico Reef Buyback Loans</t>
  </si>
  <si>
    <t>Does beginning balance = ending balance of prior fiscal year? NOTE: ANOMALY DEBIT BALANCE</t>
  </si>
  <si>
    <t xml:space="preserve">IMPORTANT -- INSTRUCTIONS FOR ALL SPREADSHEET TABS:  </t>
  </si>
  <si>
    <t xml:space="preserve">  Totals</t>
  </si>
  <si>
    <t>Totals</t>
  </si>
  <si>
    <t>Bering Sea Pollock Fishery buyback</t>
  </si>
  <si>
    <t>Loan Guarantee Programs</t>
  </si>
  <si>
    <t>Total 
Reestimates</t>
  </si>
  <si>
    <t>-- Calculated (from other worksheet tabs)--</t>
  </si>
  <si>
    <t>Direct Loan Programs</t>
  </si>
  <si>
    <t>Direct Loans, Net</t>
  </si>
  <si>
    <t>H2. Defaulted Guaranteed Loans from Pre-1992 Guarantees (Allowance for Loss Method):</t>
  </si>
  <si>
    <t>Outstanding
Principal of
Guaranteed Loans,
Face Value</t>
  </si>
  <si>
    <t>If No, please pursue and resolve.</t>
  </si>
  <si>
    <t>Loan Program</t>
  </si>
  <si>
    <t>E2. Modifications and Reestimates:</t>
  </si>
  <si>
    <t>check figure for Total:</t>
  </si>
  <si>
    <t>difference</t>
  </si>
  <si>
    <t>(a) Interest Rate Differential</t>
  </si>
  <si>
    <t>(b) Defaults</t>
  </si>
  <si>
    <t>(c) Fees and Other Collections</t>
  </si>
  <si>
    <t>(d) Other</t>
  </si>
  <si>
    <t>(a) Loan Modifications</t>
  </si>
  <si>
    <t>(b) Fees Received</t>
  </si>
  <si>
    <t>(d) Loans Written Off</t>
  </si>
  <si>
    <t>(e) Subsidy Allowance Amortization</t>
  </si>
  <si>
    <t>(c) Foreclosed Property Acquired</t>
  </si>
  <si>
    <t>J2. New Guaranteed Loans Disbursed:</t>
  </si>
  <si>
    <t>Principal of Guaranteed Loans, Face Value</t>
  </si>
  <si>
    <t>Amount of Principal Guaranteed</t>
  </si>
  <si>
    <t>K1. Loan Guarantee Liabilities (Present Value Method for Pre-FY 1992 Guarantees):</t>
  </si>
  <si>
    <t>K2. Loan Guarantee Liabilities (Estimated Future Default Claims for Pre-FY 1992 Guarantees):</t>
  </si>
  <si>
    <t>L2. Modifications and Reestimates:</t>
  </si>
  <si>
    <t>Total of Adjustments</t>
  </si>
  <si>
    <t>Federal Gulf of Mexico reef Fish Buyback Loans</t>
  </si>
  <si>
    <t>Loan Program Name</t>
  </si>
  <si>
    <t>(a) Total Modifications</t>
  </si>
  <si>
    <t>(b) Interest Rate Reestimates</t>
  </si>
  <si>
    <t>+'6-'6M_SubsRt LnGuar by ProgCompont'! Instructions-Loan Programs'!A1</t>
  </si>
  <si>
    <t xml:space="preserve">The reporting entity should disclose the following: </t>
  </si>
  <si>
    <t xml:space="preserve">If the estimated future default claims method is used, report in column 2 the estimated future default claims. </t>
  </si>
  <si>
    <t xml:space="preserve">For each program with post-1991 loan guarantees, report in column 3 the present value of the estimated net cash flows (outflows less inflows) to be paid as a result of the guarantees. Report the total of columns 2 and 3 as total guarantee liabilities (column 4). </t>
  </si>
  <si>
    <t xml:space="preserve">Also disclose the following: 
The subsidy rates disclosed pertain only to the current year’s cohorts. These rates cannot be applied to the guarantees of loans disbursed during the current reporting year to yield the subsidy expense. The subsidy expense for new loan guarantees reported in the current year could result from disbursements of loans from both current year cohorts and prior year(s) cohorts. The subsidy expense reported in the current year also includes modifications and reestimates. </t>
  </si>
  <si>
    <t>Fishing Vessel Obligation Guarantee Program</t>
  </si>
  <si>
    <t>Loan Guarantee Program:</t>
  </si>
  <si>
    <t>E1. Subsidy Expense for New Direct Loans Disbursed:</t>
  </si>
  <si>
    <t>Interest Differential</t>
  </si>
  <si>
    <t xml:space="preserve">Disclose for each program the information shown above, with defaults estimated net of recoveries. The subsidy rate is the dollar amount of the total subsidy or a subsidy component as a percentage of the direct loans obligated in the cohort and should be consistent with the rates published in the Federal Credit Supplement to the current year Budget. Use trend data to show significant fluctuations in subsidy rates and explain the underlying causes for the fluctuations. </t>
  </si>
  <si>
    <t>Community Development Quota (CDQ) Loan Program</t>
  </si>
  <si>
    <t>Beginning Balance of the Subsidy Cost Allowance</t>
  </si>
  <si>
    <t>Ending Balance of the Subsidy Cost Allowance Before Reestimates</t>
  </si>
  <si>
    <t>Add or Subtract Subsidy Reestimates:</t>
  </si>
  <si>
    <t>Total of the above Subsidy Reestimates</t>
  </si>
  <si>
    <t>Does each of a) and  b) components agree to Tab E amounts, with opposite signage? Tab 6E amounts are as follows, AFTER CONVERSION TO OPPOSITE SIGNAGE:</t>
  </si>
  <si>
    <r>
      <t xml:space="preserve">Does each of a) thru d) components agree to Tab E amounts, with opposite signage? Tab 6E amounts are as follows, AFTER CONVERSION TO </t>
    </r>
    <r>
      <rPr>
        <u val="singleAccounting"/>
        <sz val="8.5"/>
        <color indexed="12"/>
        <rFont val="Arial"/>
        <family val="2"/>
      </rPr>
      <t>OPPOSITE SIGNAGE</t>
    </r>
    <r>
      <rPr>
        <sz val="8.5"/>
        <color indexed="12"/>
        <rFont val="Arial"/>
        <family val="2"/>
      </rPr>
      <t>:</t>
    </r>
  </si>
  <si>
    <t>Does "Ending balance of the Allowance for Subsidy Cost" agree to Tab 6C " Allowance for Subsidy Cost" total?"</t>
  </si>
  <si>
    <t>From this Tab 6G ending balance</t>
  </si>
  <si>
    <t>From Tab 6C Total</t>
  </si>
  <si>
    <t xml:space="preserve">Ending Balance of the Subsidy Cost Allowance </t>
  </si>
  <si>
    <t>Liabilities for Losses on Pre-FY 1992 Guarantees, Present Value</t>
  </si>
  <si>
    <t>Liabilities for Losses on Pre-FY 1992 Guarantee, Estimated Future Default Claims</t>
  </si>
  <si>
    <t>Liabilities for Post-FY 1991 Guarantees, Present Value</t>
  </si>
  <si>
    <t>Loan Guarantee Liabilities for Loan Guarantees</t>
  </si>
  <si>
    <t>L1. Subsidy Expense for New Loan Guarantees:</t>
  </si>
  <si>
    <t>L3. Total Loan Guarantee Subsidy Expense:</t>
  </si>
  <si>
    <t>Display the information shown above for outstanding direct loans reported in the Balance Sheet for direct loans obligated on or after October 1, 1991. Reporting entities are encouraged but not required to display reconciliations for direct loans obligated prior to October 1, 1991, in schedules separate from the direct loans obligated after September 30, 1991.</t>
  </si>
  <si>
    <t>Interest and Fees
Receivable</t>
  </si>
  <si>
    <t>Interest and Fees Receivable</t>
  </si>
  <si>
    <t>Beginning balance of loans receivable, net</t>
  </si>
  <si>
    <t>Less principal and interest payments received</t>
  </si>
  <si>
    <t>Less fees received</t>
  </si>
  <si>
    <t>Less sale of foreclosed property</t>
  </si>
  <si>
    <t>Less loans written off</t>
  </si>
  <si>
    <t>Less interest revenue on uninvested funds</t>
  </si>
  <si>
    <t>Add interest expense on entity borrowings</t>
  </si>
  <si>
    <t>Add subsidy expense</t>
  </si>
  <si>
    <t>Less negative subsidy payments</t>
  </si>
  <si>
    <t>Add upward reestimate</t>
  </si>
  <si>
    <t>Less downward reestimates</t>
  </si>
  <si>
    <t>Loan modifications</t>
  </si>
  <si>
    <t>Ending balance of loans receivable, net</t>
  </si>
  <si>
    <t>Add foreclosed property acquired</t>
  </si>
  <si>
    <t>Less rent received</t>
  </si>
  <si>
    <t>Add: Subsidy Expense for  Direct Loans Disbursed During the Year:</t>
  </si>
  <si>
    <t>Total of the above Subsidy Expense</t>
  </si>
  <si>
    <t>Beginning balance of the loan guarantee liabilities</t>
  </si>
  <si>
    <t>Less claim payments to lenders</t>
  </si>
  <si>
    <t>Add fees received</t>
  </si>
  <si>
    <t>Less interest supplements paid</t>
  </si>
  <si>
    <t>Add foreclosed property and loans acquired</t>
  </si>
  <si>
    <t>Loan guarantee modifications</t>
  </si>
  <si>
    <t>Ending balance of the loan guarantee liabilities</t>
  </si>
  <si>
    <t>This relates to Loans Receivable, Gross; no tie-point for this since there is only a table for the allowance.</t>
  </si>
  <si>
    <t>This relates to both Gross Receivables and the Allowance; there is no tie-point since the table is only for the allowance.</t>
  </si>
  <si>
    <t>Ties to prior year Loans Receivable, Net amount.</t>
  </si>
  <si>
    <t xml:space="preserve">This is a tie-point to the Schedule for Reconciling Subsidy Cost Allowance "Subsidy Allowance Amortization" line. </t>
  </si>
  <si>
    <t>Add loan disbursements</t>
  </si>
  <si>
    <t>Less claim payments received</t>
  </si>
  <si>
    <t>Add interest accruals</t>
  </si>
  <si>
    <t>Less subsidy allowance</t>
  </si>
  <si>
    <t>Allowance for loan and interest loss adjustments</t>
  </si>
  <si>
    <t>Other non-cash reconciling items</t>
  </si>
  <si>
    <t>Does total reconcile to HFM Balance Sheet line item "Loans Receivable, Net?</t>
  </si>
  <si>
    <t>Ties to the Fees Received line in the “Schedule for Reconciling Subsidy Cost Allowance Balances” table (Tab 6G).</t>
  </si>
  <si>
    <t>Ties to “Total Amount of Direct Loans Disbursed” (Tab 6D).</t>
  </si>
  <si>
    <t>Tie-Point Checks</t>
  </si>
  <si>
    <t>This is a tie-point to the “Total Direct Loan Subsidy Expense” table with opposite signage.</t>
  </si>
  <si>
    <t>Tab</t>
  </si>
  <si>
    <t>Instructions</t>
  </si>
  <si>
    <t>Bureau response</t>
  </si>
  <si>
    <t>Informational</t>
  </si>
  <si>
    <t>Index</t>
  </si>
  <si>
    <t>(c) Technical Reestimates</t>
  </si>
  <si>
    <r>
      <rPr>
        <b/>
        <sz val="11"/>
        <color theme="0" tint="-0.89999084444715716"/>
        <rFont val="Arial"/>
        <family val="2"/>
      </rPr>
      <t>Direct Loan and Loan Guarantee Programs</t>
    </r>
    <r>
      <rPr>
        <sz val="11"/>
        <color theme="0" tint="-0.89999084444715716"/>
        <rFont val="Arial"/>
        <family val="2"/>
      </rPr>
      <t>. Provide other information related to direct loan and loan guarantee programs, as appropriate, including a description of the characteristics of the loan programs, any commitments to guarantee, management's method for accruing interest revenue and recording interest receivable, and management's policy for accruing interest on non-performing loans.
Disclose events and changes in economic conditions, other risk factors, legislation, credit policies,
and subsidy estimation methodologies and assumptions that have had a significant and measurable
effect on subsidy rates, subsidy expense, and subsidy reestimates. Include events and changes that
have occurred and are more likely than not to have a significant impact even if the effects are not
measurable at the reporting date. Changes in legislation or credit policies include changes in
borrowers’ eligibility, the levels of fees or interest rates charged to borrowers, the maturity terms of
loans, and the percentage of a private loan that is guaranteed.
Explain the nature of any modifications made, the discount rate used in calculating the modification cost, and the basis for recognizing a gain or loss related to the modification. If appropriate, disclose the subsidy expense resulting from reestimates that is included in the financial statements, but not reported in the budget until the following year.
With respect to the foreclosed property reported in Sections B, C, H, and I, disclose:
• Changes from prior year's accounting methods, if any;
• Restrictions on the use/disposal of the property;
• Number of properties held and average holding period by type or category; and
• Number of properties for which foreclosure proceedings were in process at the end of the
period.</t>
    </r>
  </si>
  <si>
    <r>
      <t>New England Lobster Buyback Loans</t>
    </r>
    <r>
      <rPr>
        <vertAlign val="superscript"/>
        <sz val="10"/>
        <color theme="0" tint="-0.89996032593768116"/>
        <rFont val="Arial"/>
        <family val="2"/>
      </rPr>
      <t>1</t>
    </r>
    <r>
      <rPr>
        <sz val="10"/>
        <color theme="0" tint="-0.89999084444715716"/>
        <rFont val="Arial"/>
        <family val="2"/>
      </rPr>
      <t xml:space="preserve"> (see Note 1 below for additional information needed from NOAA for Agency Financial Report)</t>
    </r>
  </si>
  <si>
    <r>
      <rPr>
        <b/>
        <sz val="11"/>
        <rFont val="Arial"/>
        <family val="2"/>
      </rPr>
      <t>Direct Loans Obligated Prior to FY 1992.</t>
    </r>
    <r>
      <rPr>
        <sz val="11"/>
        <rFont val="Arial"/>
        <family val="2"/>
      </rPr>
      <t xml:space="preserve"> For each program with pre-1992 direct loans, report the information shown above and, specify in column 5 whether the present value method or the allowance-for-loss method is used. Report in column 4 the estimated net realizable value of related foreclosed property and report in column 5 the present value allowance or the allowance for loan losses. The sum of columns 2 through 4 less column 5 is reported as the value of assets related to direct loans (column 6).</t>
    </r>
  </si>
  <si>
    <r>
      <rPr>
        <b/>
        <sz val="11"/>
        <color theme="0" tint="-0.89999084444715716"/>
        <rFont val="Arial"/>
        <family val="2"/>
      </rPr>
      <t xml:space="preserve">Total Amount of Direct Loans Disbursed. </t>
    </r>
    <r>
      <rPr>
        <sz val="11"/>
        <color theme="0" tint="-0.89999084444715716"/>
        <rFont val="Arial"/>
        <family val="2"/>
      </rPr>
      <t>Report the total amount of direct loans disbursed for each program.</t>
    </r>
  </si>
  <si>
    <r>
      <t>E1. Subsidy Expense for New Direct Loans Disbursed:</t>
    </r>
    <r>
      <rPr>
        <sz val="11"/>
        <color theme="0" tint="-0.89999084444715716"/>
        <rFont val="Arial"/>
        <family val="2"/>
      </rPr>
      <t xml:space="preserve"> Disclose the information shown above. The interest rate differential is the difference between the interest rate charged to the borrowers and the discount rate used to calculate the present value of the direct loans and the subsidy costs. Estimated defaults are calculated net of recoveries. Column 5 should include the present value of other cash flows such as prepayments. </t>
    </r>
  </si>
  <si>
    <r>
      <rPr>
        <b/>
        <sz val="11"/>
        <rFont val="Arial"/>
        <family val="2"/>
      </rPr>
      <t>E2. Direct Loan Modifications and Reestimates:</t>
    </r>
    <r>
      <rPr>
        <sz val="11"/>
        <rFont val="Arial"/>
        <family val="2"/>
      </rPr>
      <t xml:space="preserve"> Column 2 should reflect the subsidy expense for modifications of direct loans previously disbursed, whether pre-1992 or post 1991. Column 5 should reflect the sum of columns 3 and 4. </t>
    </r>
  </si>
  <si>
    <r>
      <rPr>
        <b/>
        <sz val="11"/>
        <rFont val="Arial"/>
        <family val="2"/>
      </rPr>
      <t>E3. Total Direct Loan Subsidy Expense:</t>
    </r>
    <r>
      <rPr>
        <sz val="11"/>
        <rFont val="Arial"/>
        <family val="2"/>
      </rPr>
      <t xml:space="preserve"> This is the total subsidy expense for direct loans, modifications, and reestimates. </t>
    </r>
  </si>
  <si>
    <t>Display the information shown for loans receivable, net, reported on the Balance Sheet for all direct loans and defaulted guaranteed loans receivable. Reporting entities are encouraged but not required to display reconciliations for direct loans obligated prior to October 1, 1991, in schedules separate from the FCRA direct loans.</t>
  </si>
  <si>
    <t>OFM note to NOAA please: Beginning Q3 FY 2023, please submit separate columns' data for Interest Rate Reestimates and Technical Reestimates (as well as the prior years' comparative data). NOAA confirmed on 10/28/2022 that the amounts NOAA has been reporting for Technical Reestimates are actually [Technical Reestimates PLUS Interest Rate Reestimates].</t>
  </si>
  <si>
    <t>Yes</t>
  </si>
  <si>
    <t>Budget Subsidy Rates for Loan Guarantees for the Current Year's Cohorts:</t>
  </si>
  <si>
    <t>(Enter percentages carried to 2 decimal places)</t>
  </si>
  <si>
    <t xml:space="preserve">Interest </t>
  </si>
  <si>
    <t>and Fees</t>
  </si>
  <si>
    <t xml:space="preserve">Direct </t>
  </si>
  <si>
    <t xml:space="preserve">Loans, </t>
  </si>
  <si>
    <t>Net</t>
  </si>
  <si>
    <t>Community Development Quota (CDQ) Loan Program1 (see Note 1 below for additional information needed from NOAA for Agency Financial Report)</t>
  </si>
  <si>
    <t>New England Groundfish Buyback Loans1 (see Note 1 below for additional information needed from NOAA for Agency Financial Report)</t>
  </si>
  <si>
    <t xml:space="preserve">* These are templates. Please make necessary additions, deletions, or revisions and add any new loan programs.
* All amounts should be entered in actual dollars and cents. For example, enter $28,459.58 (no rounding). 
* IMPORTANT:  For all spreadsheet tabs, enter Credit Balances as Negative Numbers. 
* Not all loan programs listed will have balances to report. If there is no balance, just leave the amount blank.
* For all spreadsheets, data input fields are highlighted in yellow. </t>
  </si>
  <si>
    <t>(Rollforward)</t>
  </si>
  <si>
    <t>A -Narrative</t>
  </si>
  <si>
    <t>A-Loan Programs</t>
  </si>
  <si>
    <t>A  Net Assets Summary</t>
  </si>
  <si>
    <t>B - Narrative</t>
  </si>
  <si>
    <t>B_ Direct Loans Prior 92</t>
  </si>
  <si>
    <t>C - Narrative</t>
  </si>
  <si>
    <t>C_DL obl after 91</t>
  </si>
  <si>
    <t>D - Narrative</t>
  </si>
  <si>
    <t>D_Tot Amt DL Disbursed aft 91</t>
  </si>
  <si>
    <t>E - Narrative</t>
  </si>
  <si>
    <t>E_Sub Exp DL af91</t>
  </si>
  <si>
    <t>F - Narrative</t>
  </si>
  <si>
    <t>F_DL Sub Rt by Component</t>
  </si>
  <si>
    <t>G - Narrative</t>
  </si>
  <si>
    <t>G_Schd RecnSubCst AlownDLPst91</t>
  </si>
  <si>
    <t>H - Narrative</t>
  </si>
  <si>
    <t>H_ Dflt Guar L  pr92</t>
  </si>
  <si>
    <t>I - Narrative</t>
  </si>
  <si>
    <t>I_Dft Guar L af 91</t>
  </si>
  <si>
    <t>J - Narrative</t>
  </si>
  <si>
    <t>J_Guar Lns Outstg</t>
  </si>
  <si>
    <t>K - Narrative</t>
  </si>
  <si>
    <t>K_Liab for Loan Guarantees</t>
  </si>
  <si>
    <t>L - Narrative</t>
  </si>
  <si>
    <t>L_Loan Guar Subsidy Exp</t>
  </si>
  <si>
    <t>M - Narrative</t>
  </si>
  <si>
    <t>M_SubsRt LnGuar by ProgCompont</t>
  </si>
  <si>
    <t>N - Narrative</t>
  </si>
  <si>
    <t>N_Sch Recon LGar Liab Bal</t>
  </si>
  <si>
    <t>O - Narrative</t>
  </si>
  <si>
    <t>O_Admin exp</t>
  </si>
  <si>
    <t>P_Narrative</t>
  </si>
  <si>
    <t>P_Loans Receivable</t>
  </si>
  <si>
    <t>Direct Loans Obligated After FY 1991. For each program with post-1991 direct loans, report loans receivable, gross; interest and fees receivable; and the estimated value of related foreclosed property in columns 2, 3, and 4, respectively. Fees receivable (here and in Tables H and I) are for fees associated with loans receivable and foreclosed property; fees receivable do not include fees related to the administration of direct loan or loan guarantee programs, which should be reflected in Note 5.
Foreclosed property associated with post-1991 direct and acquired defaulted guaranteed loans will be valued at the net present value of the projected cash flows associated with the property. For more information, refer to SFFAS 2, paragraphs 57-60, and SFFAS 3, paragraphs 79-91.
Report the related allowance for subsidy cost in contra account in column 5 and report the sum of columns 2 through 5 as the value of assets related to direct loans (column 6).</t>
  </si>
  <si>
    <t>OMB-A-136 Requirements for Note 5 - Loans Receivable, Net:</t>
  </si>
  <si>
    <t xml:space="preserve">The subsidy rates disclosed pertain only to the current year’s cohorts. These rates cannot be applied to the direct loans disbursed during the current reporting year to yield the subsidy expense. The subsidy expense for new loans reported in the current year could result from disbursements of loans from both current year cohorts and prior year(s) cohorts. The subsidy expense reported in the current year also includes modifications and reestimates. </t>
  </si>
  <si>
    <t>Note 5 - Loans Receivable, Net, as of June 30, 2024 (Quarter 3, FY 2024)</t>
  </si>
  <si>
    <t>FY 2024</t>
  </si>
  <si>
    <t>As of June 30, 2024</t>
  </si>
  <si>
    <t>Note 1:  Please indicate here if loans have not been issued for this program as of 6/30/24. 
(No loans have been issued for this program as of 6/30/24.)</t>
  </si>
  <si>
    <t>Note 1 Response:  No loans have been issued for this program as of 6/30/24</t>
  </si>
  <si>
    <t>Note 1:  Please indicate here if loans have not been issued for this program as of 9/30/22. 
(No loans have been issued for this program as of 6/30/24.)</t>
  </si>
  <si>
    <t>Note 1 Response:  No loans have been issued for this program as of 6/30/24.</t>
  </si>
  <si>
    <t>&lt; INSERT BUREAU NAME &gt;</t>
  </si>
  <si>
    <t>&lt; INSERT PREPARER NAME &gt;</t>
  </si>
  <si>
    <t>The total of the "Upward Reestimate" and "Downward Reestimate" lines is a tie-point to the "Subsidy Expense Reestimates" table with opposite signage.</t>
  </si>
  <si>
    <t>G. Schedule for Reconciling Subsidy Cost Allowance Balances  (Post-FY 1991 Direct Loans)</t>
  </si>
  <si>
    <t>N. Schedule for Reconciling Loan Guarantee Liability Balances (Post-FY 1991 Loans Guarantees)</t>
  </si>
  <si>
    <t>O. Administrative Expenses:</t>
  </si>
  <si>
    <t>P. Loans Receivable</t>
  </si>
  <si>
    <t xml:space="preserve">OMB-A-136 Requirements for  
O. Administrative Expense:  </t>
  </si>
  <si>
    <t xml:space="preserve">OMB-A-136 Requirements for P. Loans Receivable:  </t>
  </si>
  <si>
    <t>OMB-A-136 Requirements for N. Schedule for Reconciling Loan Guarantee Liability Balances for Post-1991 Loan Guarantees</t>
  </si>
  <si>
    <t>M. Subsidy Rates for Loan Guarantees by Program and Component</t>
  </si>
  <si>
    <t>OMB-A-136 Requirements for 
M. Subsidy Rates for Loan Guarantees by Program and Component:</t>
  </si>
  <si>
    <t>L. Subsidy Expense for Loan Guarantees by Program and Component:</t>
  </si>
  <si>
    <t>OMB-A-136 Requirements for L. Subsidy Expense for Loan Guarantees by Program and Component:</t>
  </si>
  <si>
    <r>
      <t xml:space="preserve">L1. Subsidy Expense for New Loan Guarantees:  
</t>
    </r>
    <r>
      <rPr>
        <sz val="11"/>
        <color theme="0" tint="-0.89999084444715716"/>
        <rFont val="Arial"/>
        <family val="2"/>
      </rPr>
      <t xml:space="preserve">Disclose for each program the total subsidy expense and its components: interest supplement costs, default costs net of recoveries, fees and other collections (offsetting expense), and other costs. Column 6 is the sum of columns 2 through 5. </t>
    </r>
  </si>
  <si>
    <r>
      <t>L2. Loan Guarantee Modifications and Reestimates:  
.</t>
    </r>
    <r>
      <rPr>
        <sz val="11"/>
        <color theme="0" tint="-0.89999084444715716"/>
        <rFont val="Arial"/>
        <family val="2"/>
      </rPr>
      <t xml:space="preserve">Disclose for each program the subsidy expense for modifications of loan guarantees in guaranteed loans whether pre_x0002_1992 or post-1991, reestimates of the subsidy expense for previous loan guarantees by component (interest rate and technical/default), and the sum of the reestimates (column 5). </t>
    </r>
  </si>
  <si>
    <r>
      <t xml:space="preserve">L3. Total Loan Guarantee Subsidy Expense:  
</t>
    </r>
    <r>
      <rPr>
        <sz val="11"/>
        <color theme="0" tint="-0.89999084444715716"/>
        <rFont val="Arial"/>
        <family val="2"/>
      </rPr>
      <t>Disclose the total subsidy expense for the current and prior year's loan guarantees, modifications, and reestimates.</t>
    </r>
  </si>
  <si>
    <t>K. Liability for Loan Guarantees</t>
  </si>
  <si>
    <t>OMB-A-136 Requirements for 
K. Liability for Loan Guarantees:</t>
  </si>
  <si>
    <t>J. Guaranteed Loans Outstanding</t>
  </si>
  <si>
    <t>OMB-A-136 Requirements for 
J. Guaranteed Loans Outstanding:</t>
  </si>
  <si>
    <t>For each loan guarantee program, disclose the information in Tab 6J_Guar Lns Outstg.</t>
  </si>
  <si>
    <t xml:space="preserve">For each program with pre-1992 loan guarantees, disclose the information shown above and if the present value method is used to calculate the liability, report in column 2 the present value of liabilities for losses on pre-1992 loan guarantees. </t>
  </si>
  <si>
    <r>
      <t xml:space="preserve">Subsidy Expense for Loan Guarantees by Program and Component: </t>
    </r>
    <r>
      <rPr>
        <sz val="11"/>
        <color theme="0" tint="-0.89999084444715716"/>
        <rFont val="Arial"/>
        <family val="2"/>
      </rPr>
      <t>Disclose for each program the total subsidy expense and its components, and the subsidy expense for modifications and reestimates.</t>
    </r>
  </si>
  <si>
    <t xml:space="preserve">Disclose for each program the subsidy rates for interest supplement costs, default costs net of recoveries, fees and other collections, and other costs estimated for loan guarantees in the current year’s Budget for the current year’s cohorts. The subsidy rate is the dollar amount of the total subsidy or subsidy component expressed as a percentage of guarantees committed for the cohort and should be consistent with the rates published in the Federal Credit Supplement to the Budget. Entities may use trend data to show significant fluctuations in rates and should explain the underlying causes for the fluctuations. </t>
  </si>
  <si>
    <t>Show a reconciliation between the beginning and ending balances of the liability for outstanding loan guarantees reported in the Balance Sheet for loan guarantees committed on or after October 1, 1991. Reporting entities are encouraged but not required to display reconciliations for loan guarantees committed prior to October 1, 1991, in schedules separate from the loan guarantees committed after September 30, 1991.</t>
  </si>
  <si>
    <t>Report the portions of salaries and other administrative expenses that have been accounted for in support of the direct loan programs and loan guarantee programs. Report the expenses for the individual programs, if material.</t>
  </si>
  <si>
    <t xml:space="preserve">To assist in the compilation of the Financial Report, significant entities with loans receivable and defaulted guaranteed loans receivable should report a summary table that shows the change in net receivables, as shown in the illustration below. </t>
  </si>
  <si>
    <t>I. Defaulted Guaranteed Loans from Post-FY 1991 Guarantees:</t>
  </si>
  <si>
    <t>OMB-A-136 Requirements for 
I. Defaulted Guaranteed Loans from Post-1991 Guarantees:</t>
  </si>
  <si>
    <t xml:space="preserve">For each program with post-1991 loan guarantees, report the information shown above. Report the related allowance for subsidy cost in the contra account in column 5. Report the sum of columns 2 through 5 as the value of assets related to defaulted guaranteed loans receivable, net (column 6). For foreclosed property, see the instructions for Section C. The sum of the amounts reported in column 6 of Sections B, C, H, and I above, must equal the amount reported on the Balance Sheet as loans receivables and related foreclosed property, net. </t>
  </si>
  <si>
    <t>H. Defaulted Guaranteed Loans from Pre-FY 1992 Guarantees:</t>
  </si>
  <si>
    <t xml:space="preserve">OMB-A-136 Requirements for 5. Defaulted Guaranteed Loans from Pre-1992 Guarantees:  </t>
  </si>
  <si>
    <t xml:space="preserve">Disclose the information shown above and specify in column 5 whether the present value method or the allowance-for-loss method is used. Report the estimated net realizable value of related foreclosed property in column 4 and the present value allowance or allowance for loan losses in column 5. The sum of columns 2 through 4 less column 5 is reported as value of assets related to defaulted guaranteed loans receivable, net (column 6). </t>
  </si>
  <si>
    <t xml:space="preserve">OMB-A-136 Requirements for G. Schedule for Reconciling Subsidy Cost Allowance Balances for Post-1991 Direct Loans:  </t>
  </si>
  <si>
    <t>F. Subsidy Rates for Direct Loans by Program and Component (carry percentages to two decimal places)</t>
  </si>
  <si>
    <t xml:space="preserve">OMB-A-136 Requirements for F. Subsidy Rates for Direct Loans by Program and Component:  </t>
  </si>
  <si>
    <t>E. Subsidy Expense for Direct Loan Programs by Component:</t>
  </si>
  <si>
    <t>OMB-A-136 Requirements for 
E. Subsidy Expense for Direct Loan Program by Component:</t>
  </si>
  <si>
    <t>D. Total Amount of Direct Loans Disbursed  (Post-FY 1991)</t>
  </si>
  <si>
    <t>OMB-A-136 Requirements for 
D. Total Amount of Direct Loans Disbursed:</t>
  </si>
  <si>
    <t>C. Direct Loans Obligated After FY 1991:</t>
  </si>
  <si>
    <t>OMB-A-136 Requirements for C. Direct Loans Obligated After FY 1991:</t>
  </si>
  <si>
    <t>B. Direct Loans Obligated Prior to FY 1992</t>
  </si>
  <si>
    <t>OMB-A-136 Requirements for B. Direct Loans Obligated Prior to FY 1992:</t>
  </si>
  <si>
    <t>A. Net Assets Summary</t>
  </si>
  <si>
    <t>OMB-A-136 Requirements for Note 5. Direct Loan and Loan Guarantee Programs:</t>
  </si>
  <si>
    <t>Overall Narrative</t>
  </si>
  <si>
    <t>Loans receivable include direct loans, loans purchased, and loans acquired through subrogation resulting from loan guarantees.</t>
  </si>
  <si>
    <t xml:space="preserve">Tables A through P illustrate the required financial disclosures for loans receivable, net and loan guarantee liabilities and must be supplemented by narrative. </t>
  </si>
  <si>
    <t>Note 5:  Loans Receivable, Net</t>
  </si>
  <si>
    <t>Add defaulted loan claim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</si>
</sst>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numFmt numFmtId="165" formatCode="0.##%;\(0.##%\);&quot;&quot;"/>
    <numFmt numFmtId="166" formatCode="_(* #,##0_);_(* \(#,##0\);_(* &quot;-&quot;??_);_(@_)"/>
  </numFmts>
  <fonts count="50" x14ac:knownFonts="1">
    <font>
      <sz val="10"/>
      <name val="Arial"/>
    </font>
    <font>
      <sz val="12"/>
      <name val="Arial"/>
      <family val="2"/>
    </font>
    <font>
      <sz val="8.5"/>
      <color indexed="12"/>
      <name val="Arial"/>
      <family val="2"/>
    </font>
    <font>
      <sz val="10"/>
      <name val="Arial"/>
      <family val="2"/>
    </font>
    <font>
      <u val="singleAccounting"/>
      <sz val="8.5"/>
      <color indexed="12"/>
      <name val="Arial"/>
      <family val="2"/>
    </font>
    <font>
      <b/>
      <sz val="10"/>
      <color theme="0" tint="-0.89999084444715716"/>
      <name val="Arial"/>
      <family val="2"/>
    </font>
    <font>
      <sz val="10"/>
      <color theme="0" tint="-0.89999084444715716"/>
      <name val="Arial"/>
      <family val="2"/>
    </font>
    <font>
      <sz val="12"/>
      <color theme="0" tint="-0.89999084444715716"/>
      <name val="Arial"/>
      <family val="2"/>
    </font>
    <font>
      <b/>
      <sz val="10"/>
      <color rgb="FFFF0000"/>
      <name val="Arial"/>
      <family val="2"/>
    </font>
    <font>
      <b/>
      <sz val="9"/>
      <name val="Arial"/>
      <family val="2"/>
    </font>
    <font>
      <sz val="9"/>
      <name val="Arial"/>
      <family val="2"/>
    </font>
    <font>
      <b/>
      <sz val="10"/>
      <name val="Arial"/>
      <family val="2"/>
    </font>
    <font>
      <u/>
      <sz val="10"/>
      <color theme="10"/>
      <name val="Arial"/>
      <family val="2"/>
    </font>
    <font>
      <b/>
      <sz val="12"/>
      <color indexed="12"/>
      <name val="Arial"/>
      <family val="2"/>
    </font>
    <font>
      <sz val="11"/>
      <color theme="0" tint="-0.89999084444715716"/>
      <name val="Arial"/>
      <family val="2"/>
    </font>
    <font>
      <b/>
      <sz val="11"/>
      <color theme="0" tint="-0.89999084444715716"/>
      <name val="Arial"/>
      <family val="2"/>
    </font>
    <font>
      <sz val="11"/>
      <name val="Arial"/>
      <family val="2"/>
    </font>
    <font>
      <sz val="11"/>
      <color theme="9" tint="-0.499984740745262"/>
      <name val="Arial"/>
      <family val="2"/>
    </font>
    <font>
      <b/>
      <sz val="12"/>
      <color theme="0" tint="-0.89999084444715716"/>
      <name val="Arial"/>
      <family val="2"/>
    </font>
    <font>
      <b/>
      <sz val="12"/>
      <name val="Arial"/>
      <family val="2"/>
    </font>
    <font>
      <b/>
      <sz val="11"/>
      <name val="Arial"/>
      <family val="2"/>
    </font>
    <font>
      <vertAlign val="superscript"/>
      <sz val="10"/>
      <color theme="0" tint="-0.89996032593768116"/>
      <name val="Arial"/>
      <family val="2"/>
    </font>
    <font>
      <sz val="8"/>
      <color theme="0" tint="-0.89999084444715716"/>
      <name val="Arial"/>
      <family val="2"/>
    </font>
    <font>
      <b/>
      <sz val="14"/>
      <color theme="0" tint="-0.89999084444715716"/>
      <name val="Arial"/>
      <family val="2"/>
    </font>
    <font>
      <b/>
      <sz val="11"/>
      <color rgb="FFC00000"/>
      <name val="Arial"/>
      <family val="2"/>
    </font>
    <font>
      <sz val="8"/>
      <name val="Arial"/>
      <family val="2"/>
    </font>
    <font>
      <sz val="11"/>
      <color indexed="12"/>
      <name val="Arial"/>
      <family val="2"/>
    </font>
    <font>
      <sz val="10"/>
      <color indexed="12"/>
      <name val="Arial"/>
      <family val="2"/>
    </font>
    <font>
      <b/>
      <u/>
      <sz val="10"/>
      <color theme="0" tint="-0.89999084444715716"/>
      <name val="Arial"/>
      <family val="2"/>
    </font>
    <font>
      <strike/>
      <sz val="10"/>
      <color theme="0" tint="-0.89996032593768116"/>
      <name val="Arial"/>
      <family val="2"/>
    </font>
    <font>
      <b/>
      <u/>
      <sz val="12"/>
      <color theme="0" tint="-0.89999084444715716"/>
      <name val="Arial"/>
      <family val="2"/>
    </font>
    <font>
      <sz val="9"/>
      <color theme="0" tint="-0.89999084444715716"/>
      <name val="Arial"/>
      <family val="2"/>
    </font>
    <font>
      <b/>
      <sz val="11"/>
      <color indexed="12"/>
      <name val="Arial"/>
      <family val="2"/>
    </font>
    <font>
      <u/>
      <sz val="10"/>
      <color theme="0" tint="-0.89999084444715716"/>
      <name val="Arial"/>
      <family val="2"/>
    </font>
    <font>
      <sz val="10"/>
      <color theme="0" tint="-0.89992980742820516"/>
      <name val="Arial"/>
      <family val="2"/>
    </font>
    <font>
      <sz val="8"/>
      <color indexed="12"/>
      <name val="Arial"/>
      <family val="2"/>
    </font>
    <font>
      <b/>
      <sz val="9"/>
      <color theme="0" tint="-0.89999084444715716"/>
      <name val="Arial"/>
      <family val="2"/>
    </font>
    <font>
      <u/>
      <sz val="11"/>
      <color theme="0" tint="-0.89999084444715716"/>
      <name val="Arial"/>
      <family val="2"/>
    </font>
    <font>
      <sz val="10"/>
      <color theme="0"/>
      <name val="Arial"/>
      <family val="2"/>
    </font>
    <font>
      <sz val="11"/>
      <color rgb="FF000000"/>
      <name val="Arial"/>
      <family val="2"/>
    </font>
    <font>
      <u/>
      <sz val="12"/>
      <color theme="0" tint="-0.89999084444715716"/>
      <name val="Arial"/>
      <family val="2"/>
    </font>
    <font>
      <b/>
      <sz val="12"/>
      <color rgb="FF660033"/>
      <name val="Arial"/>
      <family val="2"/>
    </font>
    <font>
      <sz val="10"/>
      <color rgb="FF0000FF"/>
      <name val="Arial"/>
      <family val="2"/>
    </font>
    <font>
      <sz val="12"/>
      <color rgb="FF0000FF"/>
      <name val="Arial"/>
      <family val="2"/>
    </font>
    <font>
      <u/>
      <sz val="8"/>
      <name val="Arial"/>
      <family val="2"/>
    </font>
    <font>
      <strike/>
      <sz val="10"/>
      <color rgb="FF0000FF"/>
      <name val="Arial"/>
      <family val="2"/>
    </font>
    <font>
      <b/>
      <u/>
      <sz val="10"/>
      <color rgb="FF0000FF"/>
      <name val="Arial"/>
      <family val="2"/>
    </font>
    <font>
      <b/>
      <sz val="11"/>
      <color theme="0" tint="-0.89999084444715716"/>
      <name val="Arial Narrow"/>
      <family val="2"/>
    </font>
    <font>
      <b/>
      <sz val="9"/>
      <color theme="9" tint="-0.499984740745262"/>
      <name val="Arial"/>
      <family val="2"/>
    </font>
    <font>
      <sz val="10"/>
      <color theme="9" tint="-0.499984740745262"/>
      <name val="Arial"/>
      <family val="2"/>
    </font>
  </fonts>
  <fills count="14">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13"/>
        <bgColor indexed="9"/>
      </patternFill>
    </fill>
    <fill>
      <patternFill patternType="solid">
        <fgColor indexed="13"/>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FF"/>
        <bgColor indexed="9"/>
      </patternFill>
    </fill>
    <fill>
      <patternFill patternType="solid">
        <fgColor rgb="FFFFFF00"/>
        <bgColor indexed="64"/>
      </patternFill>
    </fill>
    <fill>
      <patternFill patternType="solid">
        <fgColor rgb="FFFFFF00"/>
        <bgColor indexed="9"/>
      </patternFill>
    </fill>
    <fill>
      <patternFill patternType="solid">
        <fgColor theme="5" tint="0.79998168889431442"/>
        <bgColor indexed="64"/>
      </patternFill>
    </fill>
    <fill>
      <patternFill patternType="solid">
        <fgColor theme="8" tint="0.59999389629810485"/>
        <bgColor indexed="64"/>
      </patternFill>
    </fill>
    <fill>
      <patternFill patternType="solid">
        <fgColor theme="2"/>
        <bgColor indexed="64"/>
      </patternFill>
    </fill>
  </fills>
  <borders count="27">
    <border>
      <left/>
      <right/>
      <top/>
      <bottom/>
      <diagonal/>
    </border>
    <border>
      <left/>
      <right/>
      <top/>
      <bottom style="double">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theme="1"/>
      </bottom>
      <diagonal/>
    </border>
    <border>
      <left/>
      <right/>
      <top style="thin">
        <color theme="1"/>
      </top>
      <bottom style="thin">
        <color theme="1"/>
      </bottom>
      <diagonal/>
    </border>
    <border>
      <left/>
      <right/>
      <top/>
      <bottom style="hair">
        <color theme="2" tint="-9.9948118533890809E-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theme="2" tint="-9.9948118533890809E-2"/>
      </top>
      <bottom style="thin">
        <color indexed="64"/>
      </bottom>
      <diagonal/>
    </border>
    <border>
      <left/>
      <right style="thin">
        <color indexed="64"/>
      </right>
      <top style="thin">
        <color indexed="64"/>
      </top>
      <bottom style="thin">
        <color theme="1"/>
      </bottom>
      <diagonal/>
    </border>
    <border>
      <left/>
      <right style="thin">
        <color indexed="64"/>
      </right>
      <top/>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theme="1"/>
      </right>
      <top style="thin">
        <color theme="1"/>
      </top>
      <bottom/>
      <diagonal/>
    </border>
    <border>
      <left/>
      <right style="thin">
        <color theme="1"/>
      </right>
      <top/>
      <bottom/>
      <diagonal/>
    </border>
    <border>
      <left/>
      <right style="thin">
        <color theme="1"/>
      </right>
      <top/>
      <bottom style="thin">
        <color indexed="64"/>
      </bottom>
      <diagonal/>
    </border>
    <border>
      <left/>
      <right style="thin">
        <color indexed="64"/>
      </right>
      <top style="thin">
        <color indexed="64"/>
      </top>
      <bottom/>
      <diagonal/>
    </border>
  </borders>
  <cellStyleXfs count="7">
    <xf numFmtId="0" fontId="0" fillId="0" borderId="0">
      <alignment vertical="top"/>
    </xf>
    <xf numFmtId="4"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3" fillId="0" borderId="0">
      <alignment vertical="top"/>
    </xf>
    <xf numFmtId="0" fontId="12" fillId="0" borderId="0" applyNumberFormat="0" applyFill="0" applyBorder="0" applyAlignment="0" applyProtection="0">
      <alignment vertical="top"/>
    </xf>
  </cellStyleXfs>
  <cellXfs count="398">
    <xf numFmtId="0" fontId="0" fillId="0" borderId="0" xfId="0" applyAlignment="1"/>
    <xf numFmtId="43" fontId="1" fillId="3" borderId="0" xfId="0" applyNumberFormat="1" applyFont="1" applyFill="1" applyAlignment="1"/>
    <xf numFmtId="43" fontId="2" fillId="3" borderId="0" xfId="0" applyNumberFormat="1" applyFont="1" applyFill="1" applyAlignment="1">
      <alignment wrapText="1"/>
    </xf>
    <xf numFmtId="43" fontId="1" fillId="3" borderId="0" xfId="0" applyNumberFormat="1" applyFont="1" applyFill="1" applyAlignment="1">
      <alignment horizontal="right"/>
    </xf>
    <xf numFmtId="43" fontId="5" fillId="0" borderId="0" xfId="0" applyNumberFormat="1" applyFont="1" applyAlignment="1">
      <alignment horizontal="centerContinuous"/>
    </xf>
    <xf numFmtId="43" fontId="6" fillId="0" borderId="0" xfId="0" applyNumberFormat="1" applyFont="1" applyAlignment="1"/>
    <xf numFmtId="0" fontId="6" fillId="0" borderId="0" xfId="0" applyFont="1" applyAlignment="1"/>
    <xf numFmtId="43" fontId="2" fillId="8" borderId="0" xfId="0" applyNumberFormat="1" applyFont="1" applyFill="1" applyAlignment="1">
      <alignment wrapText="1"/>
    </xf>
    <xf numFmtId="43" fontId="2" fillId="8" borderId="0" xfId="0" applyNumberFormat="1" applyFont="1" applyFill="1" applyAlignment="1">
      <alignment horizontal="right" wrapText="1"/>
    </xf>
    <xf numFmtId="49" fontId="6" fillId="0" borderId="0" xfId="0" applyNumberFormat="1" applyFont="1" applyAlignment="1"/>
    <xf numFmtId="43" fontId="7" fillId="3" borderId="0" xfId="0" applyNumberFormat="1" applyFont="1" applyFill="1" applyAlignment="1"/>
    <xf numFmtId="43" fontId="7" fillId="7" borderId="0" xfId="0" applyNumberFormat="1" applyFont="1" applyFill="1" applyAlignment="1"/>
    <xf numFmtId="43" fontId="6" fillId="3" borderId="0" xfId="0" applyNumberFormat="1" applyFont="1" applyFill="1" applyAlignment="1"/>
    <xf numFmtId="43" fontId="6" fillId="7" borderId="0" xfId="0" applyNumberFormat="1" applyFont="1" applyFill="1" applyAlignment="1"/>
    <xf numFmtId="43" fontId="5" fillId="3" borderId="3" xfId="0" applyNumberFormat="1" applyFont="1" applyFill="1" applyBorder="1" applyAlignment="1">
      <alignment horizontal="centerContinuous"/>
    </xf>
    <xf numFmtId="43" fontId="6" fillId="7" borderId="0" xfId="0" applyNumberFormat="1" applyFont="1" applyFill="1" applyAlignment="1">
      <alignment horizontal="centerContinuous"/>
    </xf>
    <xf numFmtId="0" fontId="3" fillId="0" borderId="0" xfId="0" applyFont="1" applyAlignment="1">
      <alignment wrapText="1"/>
    </xf>
    <xf numFmtId="0" fontId="8" fillId="0" borderId="0" xfId="5" applyFont="1" applyAlignment="1">
      <alignment horizontal="center"/>
    </xf>
    <xf numFmtId="0" fontId="10" fillId="0" borderId="0" xfId="0" applyFont="1" applyAlignment="1"/>
    <xf numFmtId="0" fontId="11" fillId="0" borderId="0" xfId="0" applyFont="1" applyAlignment="1"/>
    <xf numFmtId="0" fontId="3" fillId="0" borderId="14" xfId="0" applyFont="1" applyBorder="1" applyAlignment="1"/>
    <xf numFmtId="0" fontId="3" fillId="0" borderId="15" xfId="0" applyFont="1" applyBorder="1" applyAlignment="1"/>
    <xf numFmtId="0" fontId="11" fillId="0" borderId="16" xfId="0" applyFont="1" applyBorder="1" applyAlignment="1"/>
    <xf numFmtId="0" fontId="11" fillId="0" borderId="17" xfId="0" applyFont="1" applyBorder="1" applyAlignment="1"/>
    <xf numFmtId="0" fontId="3" fillId="11" borderId="14" xfId="0" applyFont="1" applyFill="1" applyBorder="1" applyAlignment="1"/>
    <xf numFmtId="0" fontId="3" fillId="0" borderId="0" xfId="0" applyFont="1" applyAlignment="1"/>
    <xf numFmtId="0" fontId="3" fillId="0" borderId="0" xfId="0" applyFont="1" applyAlignment="1">
      <alignment horizontal="center"/>
    </xf>
    <xf numFmtId="0" fontId="12" fillId="0" borderId="15" xfId="6" applyBorder="1" applyAlignment="1"/>
    <xf numFmtId="0" fontId="12" fillId="0" borderId="14" xfId="6" applyBorder="1" applyAlignment="1"/>
    <xf numFmtId="0" fontId="12" fillId="0" borderId="0" xfId="6" applyAlignment="1"/>
    <xf numFmtId="0" fontId="13" fillId="0" borderId="0" xfId="0" applyFont="1" applyAlignment="1"/>
    <xf numFmtId="0" fontId="14" fillId="0" borderId="0" xfId="0" applyFont="1" applyAlignment="1">
      <alignment vertical="top" wrapText="1"/>
    </xf>
    <xf numFmtId="0" fontId="16" fillId="0" borderId="0" xfId="0" applyFont="1" applyAlignment="1">
      <alignment vertical="top" wrapText="1"/>
    </xf>
    <xf numFmtId="0" fontId="16" fillId="0" borderId="0" xfId="0" applyFont="1" applyAlignment="1"/>
    <xf numFmtId="0" fontId="17" fillId="0" borderId="0" xfId="5" applyFont="1" applyAlignment="1"/>
    <xf numFmtId="0" fontId="3" fillId="0" borderId="0" xfId="5" applyAlignment="1"/>
    <xf numFmtId="0" fontId="17" fillId="0" borderId="0" xfId="5" quotePrefix="1" applyFont="1" applyAlignment="1">
      <alignment horizontal="left"/>
    </xf>
    <xf numFmtId="0" fontId="14" fillId="0" borderId="0" xfId="0" applyFont="1" applyAlignment="1">
      <alignment vertical="center"/>
    </xf>
    <xf numFmtId="0" fontId="15" fillId="0" borderId="0" xfId="0" applyFont="1" applyAlignment="1"/>
    <xf numFmtId="0" fontId="20" fillId="0" borderId="2" xfId="0" applyFont="1" applyBorder="1" applyAlignment="1"/>
    <xf numFmtId="0" fontId="5" fillId="0" borderId="0" xfId="0" applyFont="1" applyAlignment="1"/>
    <xf numFmtId="42" fontId="6" fillId="0" borderId="0" xfId="3" applyNumberFormat="1" applyFont="1" applyBorder="1"/>
    <xf numFmtId="41" fontId="6" fillId="0" borderId="0" xfId="1" applyNumberFormat="1" applyFont="1" applyBorder="1"/>
    <xf numFmtId="0" fontId="6" fillId="0" borderId="0" xfId="0" applyFont="1" applyAlignment="1">
      <alignment vertical="center"/>
    </xf>
    <xf numFmtId="49" fontId="6" fillId="0" borderId="0" xfId="0" applyNumberFormat="1" applyFont="1" applyAlignment="1">
      <alignment horizontal="left" vertical="center"/>
    </xf>
    <xf numFmtId="49" fontId="6" fillId="0" borderId="0" xfId="1" applyNumberFormat="1" applyFont="1" applyFill="1" applyBorder="1" applyAlignment="1">
      <alignment horizontal="left" vertical="center"/>
    </xf>
    <xf numFmtId="49" fontId="6" fillId="0" borderId="0" xfId="1" applyNumberFormat="1" applyFont="1" applyFill="1" applyBorder="1" applyAlignment="1">
      <alignment horizontal="left" vertical="center" wrapText="1"/>
    </xf>
    <xf numFmtId="0" fontId="6" fillId="0" borderId="0" xfId="0" applyFont="1" applyAlignment="1">
      <alignment horizontal="left" vertical="center" wrapText="1"/>
    </xf>
    <xf numFmtId="49" fontId="6" fillId="0" borderId="0" xfId="3" applyNumberFormat="1" applyFont="1" applyFill="1" applyBorder="1" applyAlignment="1">
      <alignment horizontal="left" vertical="center"/>
    </xf>
    <xf numFmtId="0" fontId="22" fillId="0" borderId="0" xfId="0" applyFont="1" applyAlignment="1">
      <alignment vertical="center"/>
    </xf>
    <xf numFmtId="49" fontId="6" fillId="0" borderId="0" xfId="0" applyNumberFormat="1" applyFont="1" applyAlignment="1">
      <alignment horizontal="left" vertical="center" wrapText="1"/>
    </xf>
    <xf numFmtId="0" fontId="6" fillId="0" borderId="0" xfId="0" applyFont="1" applyAlignment="1">
      <alignment horizontal="left"/>
    </xf>
    <xf numFmtId="43" fontId="3" fillId="0" borderId="0" xfId="0" applyNumberFormat="1" applyFont="1" applyAlignment="1"/>
    <xf numFmtId="43" fontId="23" fillId="0" borderId="0" xfId="0" applyNumberFormat="1" applyFont="1" applyAlignment="1"/>
    <xf numFmtId="43" fontId="18" fillId="0" borderId="0" xfId="0" applyNumberFormat="1" applyFont="1" applyAlignment="1"/>
    <xf numFmtId="43" fontId="14" fillId="0" borderId="0" xfId="0" applyNumberFormat="1" applyFont="1" applyAlignment="1"/>
    <xf numFmtId="49" fontId="24" fillId="0" borderId="0" xfId="0" quotePrefix="1" applyNumberFormat="1" applyFont="1" applyAlignment="1">
      <alignment horizontal="left"/>
    </xf>
    <xf numFmtId="43" fontId="15" fillId="6" borderId="3" xfId="0" applyNumberFormat="1" applyFont="1" applyFill="1" applyBorder="1" applyAlignment="1">
      <alignment horizontal="center"/>
    </xf>
    <xf numFmtId="43" fontId="14" fillId="0" borderId="0" xfId="0" applyNumberFormat="1" applyFont="1" applyAlignment="1">
      <alignment horizontal="center"/>
    </xf>
    <xf numFmtId="43" fontId="16" fillId="0" borderId="0" xfId="0" applyNumberFormat="1" applyFont="1" applyAlignment="1">
      <alignment horizontal="center"/>
    </xf>
    <xf numFmtId="43" fontId="25" fillId="0" borderId="0" xfId="0" applyNumberFormat="1" applyFont="1" applyAlignment="1"/>
    <xf numFmtId="43" fontId="14" fillId="6" borderId="0" xfId="0" applyNumberFormat="1" applyFont="1" applyFill="1" applyAlignment="1"/>
    <xf numFmtId="44" fontId="14" fillId="6" borderId="0" xfId="3" applyFont="1" applyFill="1"/>
    <xf numFmtId="43" fontId="14" fillId="0" borderId="0" xfId="3" applyNumberFormat="1" applyFont="1" applyBorder="1"/>
    <xf numFmtId="43" fontId="14" fillId="6" borderId="0" xfId="1" applyNumberFormat="1" applyFont="1" applyFill="1"/>
    <xf numFmtId="43" fontId="14" fillId="0" borderId="0" xfId="1" applyNumberFormat="1" applyFont="1" applyBorder="1"/>
    <xf numFmtId="43" fontId="14" fillId="6" borderId="3" xfId="1" applyNumberFormat="1" applyFont="1" applyFill="1" applyBorder="1"/>
    <xf numFmtId="44" fontId="14" fillId="6" borderId="1" xfId="3" applyFont="1" applyFill="1" applyBorder="1"/>
    <xf numFmtId="43" fontId="22" fillId="0" borderId="0" xfId="0" applyNumberFormat="1" applyFont="1" applyAlignment="1"/>
    <xf numFmtId="43" fontId="16" fillId="0" borderId="0" xfId="0" applyNumberFormat="1" applyFont="1" applyAlignment="1"/>
    <xf numFmtId="49" fontId="26" fillId="0" borderId="0" xfId="0" applyNumberFormat="1" applyFont="1" applyAlignment="1">
      <alignment wrapText="1"/>
    </xf>
    <xf numFmtId="49" fontId="27" fillId="9" borderId="0" xfId="0" applyNumberFormat="1" applyFont="1" applyFill="1" applyAlignment="1"/>
    <xf numFmtId="49" fontId="18" fillId="0" borderId="0" xfId="0" applyNumberFormat="1" applyFont="1" applyAlignment="1"/>
    <xf numFmtId="49" fontId="28" fillId="0" borderId="0" xfId="0" applyNumberFormat="1" applyFont="1" applyAlignment="1"/>
    <xf numFmtId="43" fontId="5" fillId="0" borderId="3" xfId="0" applyNumberFormat="1" applyFont="1" applyBorder="1" applyAlignment="1">
      <alignment horizontal="centerContinuous"/>
    </xf>
    <xf numFmtId="43" fontId="6" fillId="0" borderId="3" xfId="0" applyNumberFormat="1" applyFont="1" applyBorder="1" applyAlignment="1">
      <alignment horizontal="centerContinuous"/>
    </xf>
    <xf numFmtId="49" fontId="5" fillId="0" borderId="3" xfId="0" quotePrefix="1" applyNumberFormat="1" applyFont="1" applyBorder="1" applyAlignment="1">
      <alignment horizontal="left" wrapText="1"/>
    </xf>
    <xf numFmtId="43" fontId="5" fillId="0" borderId="0" xfId="0" applyNumberFormat="1" applyFont="1" applyAlignment="1">
      <alignment wrapText="1"/>
    </xf>
    <xf numFmtId="43" fontId="5" fillId="0" borderId="3" xfId="0" applyNumberFormat="1" applyFont="1" applyBorder="1" applyAlignment="1">
      <alignment horizontal="center" wrapText="1"/>
    </xf>
    <xf numFmtId="43" fontId="5" fillId="0" borderId="3" xfId="0" quotePrefix="1" applyNumberFormat="1" applyFont="1" applyBorder="1" applyAlignment="1">
      <alignment horizontal="center" wrapText="1"/>
    </xf>
    <xf numFmtId="49" fontId="6" fillId="0" borderId="0" xfId="1" applyNumberFormat="1" applyFont="1" applyFill="1" applyBorder="1" applyAlignment="1">
      <alignment horizontal="left"/>
    </xf>
    <xf numFmtId="43" fontId="6" fillId="4" borderId="0" xfId="1" applyNumberFormat="1" applyFont="1" applyFill="1"/>
    <xf numFmtId="43" fontId="6" fillId="0" borderId="0" xfId="1" applyNumberFormat="1" applyFont="1" applyFill="1"/>
    <xf numFmtId="43" fontId="6" fillId="0" borderId="0" xfId="1" applyNumberFormat="1" applyFont="1"/>
    <xf numFmtId="43" fontId="6" fillId="0" borderId="0" xfId="3" applyNumberFormat="1" applyFont="1"/>
    <xf numFmtId="41" fontId="6" fillId="0" borderId="0" xfId="1" applyNumberFormat="1" applyFont="1" applyFill="1" applyBorder="1" applyAlignment="1">
      <alignment horizontal="left" vertical="center"/>
    </xf>
    <xf numFmtId="42" fontId="6" fillId="0" borderId="0" xfId="3" applyNumberFormat="1" applyFont="1" applyFill="1" applyBorder="1" applyAlignment="1">
      <alignment horizontal="left" vertical="center"/>
    </xf>
    <xf numFmtId="0" fontId="6" fillId="0" borderId="0" xfId="0" applyFont="1" applyAlignment="1">
      <alignment horizontal="left" vertical="center"/>
    </xf>
    <xf numFmtId="49" fontId="6" fillId="0" borderId="0" xfId="0" applyNumberFormat="1" applyFont="1" applyAlignment="1">
      <alignment wrapText="1"/>
    </xf>
    <xf numFmtId="49" fontId="29" fillId="9" borderId="0" xfId="0" applyNumberFormat="1" applyFont="1" applyFill="1" applyAlignment="1">
      <alignment wrapText="1"/>
    </xf>
    <xf numFmtId="49" fontId="29" fillId="0" borderId="0" xfId="0" applyNumberFormat="1" applyFont="1" applyAlignment="1"/>
    <xf numFmtId="49" fontId="29" fillId="9" borderId="0" xfId="0" applyNumberFormat="1" applyFont="1" applyFill="1" applyAlignment="1"/>
    <xf numFmtId="49" fontId="6" fillId="4" borderId="0" xfId="0" applyNumberFormat="1" applyFont="1" applyFill="1" applyAlignment="1">
      <alignment wrapText="1"/>
    </xf>
    <xf numFmtId="49" fontId="6" fillId="4" borderId="0" xfId="0" applyNumberFormat="1" applyFont="1" applyFill="1" applyAlignment="1"/>
    <xf numFmtId="43" fontId="6" fillId="0" borderId="6" xfId="3" applyNumberFormat="1" applyFont="1" applyBorder="1"/>
    <xf numFmtId="43" fontId="6" fillId="0" borderId="0" xfId="3" applyNumberFormat="1" applyFont="1" applyBorder="1"/>
    <xf numFmtId="43" fontId="22" fillId="0" borderId="0" xfId="3" applyNumberFormat="1" applyFont="1" applyBorder="1" applyAlignment="1">
      <alignment horizontal="center" wrapText="1"/>
    </xf>
    <xf numFmtId="49" fontId="6" fillId="0" borderId="3" xfId="0" quotePrefix="1" applyNumberFormat="1" applyFont="1" applyBorder="1" applyAlignment="1">
      <alignment horizontal="left" wrapText="1"/>
    </xf>
    <xf numFmtId="43" fontId="6" fillId="0" borderId="0" xfId="0" applyNumberFormat="1" applyFont="1" applyAlignment="1">
      <alignment wrapText="1"/>
    </xf>
    <xf numFmtId="43" fontId="6" fillId="0" borderId="3" xfId="0" applyNumberFormat="1" applyFont="1" applyBorder="1" applyAlignment="1">
      <alignment horizontal="center" wrapText="1"/>
    </xf>
    <xf numFmtId="43" fontId="6" fillId="0" borderId="3" xfId="0" quotePrefix="1" applyNumberFormat="1" applyFont="1" applyBorder="1" applyAlignment="1">
      <alignment horizontal="center" wrapText="1"/>
    </xf>
    <xf numFmtId="43" fontId="6" fillId="0" borderId="0" xfId="3" applyNumberFormat="1" applyFont="1" applyFill="1"/>
    <xf numFmtId="43" fontId="6" fillId="0" borderId="3" xfId="1" applyNumberFormat="1" applyFont="1" applyBorder="1"/>
    <xf numFmtId="43" fontId="6" fillId="0" borderId="1" xfId="0" applyNumberFormat="1" applyFont="1" applyBorder="1" applyAlignment="1"/>
    <xf numFmtId="49" fontId="5" fillId="0" borderId="0" xfId="0" applyNumberFormat="1" applyFont="1" applyAlignment="1"/>
    <xf numFmtId="0" fontId="14" fillId="0" borderId="0" xfId="0" quotePrefix="1" applyFont="1" applyAlignment="1">
      <alignment horizontal="left" vertical="top" wrapText="1"/>
    </xf>
    <xf numFmtId="43" fontId="30" fillId="0" borderId="0" xfId="0" applyNumberFormat="1" applyFont="1" applyAlignment="1"/>
    <xf numFmtId="43" fontId="7" fillId="0" borderId="0" xfId="0" applyNumberFormat="1" applyFont="1" applyAlignment="1"/>
    <xf numFmtId="43" fontId="28" fillId="0" borderId="0" xfId="0" applyNumberFormat="1" applyFont="1" applyAlignment="1"/>
    <xf numFmtId="43" fontId="5" fillId="0" borderId="3" xfId="0" applyNumberFormat="1" applyFont="1" applyBorder="1" applyAlignment="1">
      <alignment horizontal="center"/>
    </xf>
    <xf numFmtId="43" fontId="5" fillId="0" borderId="0" xfId="0" applyNumberFormat="1" applyFont="1" applyAlignment="1"/>
    <xf numFmtId="43" fontId="5" fillId="0" borderId="0" xfId="0" applyNumberFormat="1" applyFont="1" applyAlignment="1">
      <alignment horizontal="center"/>
    </xf>
    <xf numFmtId="43" fontId="6" fillId="0" borderId="0" xfId="0" applyNumberFormat="1" applyFont="1" applyAlignment="1">
      <alignment horizontal="center"/>
    </xf>
    <xf numFmtId="49" fontId="5" fillId="0" borderId="0" xfId="0" applyNumberFormat="1" applyFont="1" applyAlignment="1">
      <alignment horizontal="center"/>
    </xf>
    <xf numFmtId="49" fontId="5" fillId="0" borderId="11" xfId="0" quotePrefix="1" applyNumberFormat="1" applyFont="1" applyBorder="1" applyAlignment="1">
      <alignment horizontal="center"/>
    </xf>
    <xf numFmtId="43" fontId="5" fillId="0" borderId="11" xfId="0" applyNumberFormat="1" applyFont="1" applyBorder="1" applyAlignment="1"/>
    <xf numFmtId="43" fontId="5" fillId="0" borderId="11" xfId="0" applyNumberFormat="1" applyFont="1" applyBorder="1" applyAlignment="1">
      <alignment horizontal="center"/>
    </xf>
    <xf numFmtId="43" fontId="5" fillId="0" borderId="11" xfId="0" quotePrefix="1" applyNumberFormat="1" applyFont="1" applyBorder="1" applyAlignment="1">
      <alignment horizontal="center"/>
    </xf>
    <xf numFmtId="43" fontId="6" fillId="0" borderId="0" xfId="1" applyNumberFormat="1" applyFont="1" applyBorder="1"/>
    <xf numFmtId="43" fontId="6" fillId="0" borderId="3" xfId="3" applyNumberFormat="1" applyFont="1" applyFill="1" applyBorder="1"/>
    <xf numFmtId="43" fontId="31" fillId="0" borderId="0" xfId="0" applyNumberFormat="1" applyFont="1" applyAlignment="1">
      <alignment wrapText="1"/>
    </xf>
    <xf numFmtId="43" fontId="3" fillId="2" borderId="0" xfId="0" applyNumberFormat="1" applyFont="1" applyFill="1" applyAlignment="1"/>
    <xf numFmtId="49" fontId="18" fillId="2" borderId="0" xfId="0" applyNumberFormat="1" applyFont="1" applyFill="1" applyAlignment="1"/>
    <xf numFmtId="43" fontId="6" fillId="2" borderId="0" xfId="0" applyNumberFormat="1" applyFont="1" applyFill="1" applyAlignment="1"/>
    <xf numFmtId="49" fontId="6" fillId="2" borderId="0" xfId="0" applyNumberFormat="1" applyFont="1" applyFill="1" applyAlignment="1"/>
    <xf numFmtId="49" fontId="6" fillId="2" borderId="0" xfId="0" applyNumberFormat="1" applyFont="1" applyFill="1" applyAlignment="1">
      <alignment horizontal="center"/>
    </xf>
    <xf numFmtId="43" fontId="6" fillId="2" borderId="0" xfId="0" applyNumberFormat="1" applyFont="1" applyFill="1" applyAlignment="1">
      <alignment horizontal="center"/>
    </xf>
    <xf numFmtId="49" fontId="5" fillId="2" borderId="3" xfId="0" applyNumberFormat="1" applyFont="1" applyFill="1" applyBorder="1" applyAlignment="1">
      <alignment horizontal="center" wrapText="1"/>
    </xf>
    <xf numFmtId="43" fontId="5" fillId="2" borderId="3" xfId="0" applyNumberFormat="1" applyFont="1" applyFill="1" applyBorder="1" applyAlignment="1">
      <alignment horizontal="center"/>
    </xf>
    <xf numFmtId="43" fontId="11" fillId="2" borderId="0" xfId="0" applyNumberFormat="1" applyFont="1" applyFill="1" applyAlignment="1"/>
    <xf numFmtId="49" fontId="29" fillId="0" borderId="0" xfId="0" applyNumberFormat="1" applyFont="1" applyAlignment="1">
      <alignment wrapText="1"/>
    </xf>
    <xf numFmtId="43" fontId="6" fillId="2" borderId="0" xfId="3" applyNumberFormat="1" applyFont="1" applyFill="1"/>
    <xf numFmtId="49" fontId="3" fillId="2" borderId="0" xfId="0" applyNumberFormat="1" applyFont="1" applyFill="1" applyAlignment="1"/>
    <xf numFmtId="43" fontId="3" fillId="2" borderId="1" xfId="0" applyNumberFormat="1" applyFont="1" applyFill="1" applyBorder="1" applyAlignment="1"/>
    <xf numFmtId="0" fontId="16" fillId="0" borderId="0" xfId="0" applyFont="1" applyAlignment="1">
      <alignment wrapText="1"/>
    </xf>
    <xf numFmtId="0" fontId="32" fillId="0" borderId="0" xfId="0" applyFont="1" applyAlignment="1">
      <alignment wrapText="1"/>
    </xf>
    <xf numFmtId="0" fontId="15" fillId="0" borderId="0" xfId="0" applyFont="1" applyAlignment="1">
      <alignment vertical="top" wrapText="1"/>
    </xf>
    <xf numFmtId="49" fontId="30" fillId="0" borderId="0" xfId="0" applyNumberFormat="1" applyFont="1" applyAlignment="1"/>
    <xf numFmtId="49" fontId="5" fillId="0" borderId="11" xfId="0" quotePrefix="1" applyNumberFormat="1" applyFont="1" applyBorder="1" applyAlignment="1">
      <alignment horizontal="left" wrapText="1"/>
    </xf>
    <xf numFmtId="43" fontId="5" fillId="0" borderId="11" xfId="0" applyNumberFormat="1" applyFont="1" applyBorder="1" applyAlignment="1">
      <alignment wrapText="1"/>
    </xf>
    <xf numFmtId="43" fontId="5" fillId="0" borderId="11" xfId="0" applyNumberFormat="1" applyFont="1" applyBorder="1" applyAlignment="1">
      <alignment horizontal="center" wrapText="1"/>
    </xf>
    <xf numFmtId="43" fontId="6" fillId="0" borderId="0" xfId="1" applyNumberFormat="1" applyFont="1" applyFill="1" applyAlignment="1"/>
    <xf numFmtId="43" fontId="6" fillId="0" borderId="0" xfId="3" applyNumberFormat="1" applyFont="1" applyAlignment="1"/>
    <xf numFmtId="43" fontId="6" fillId="0" borderId="3" xfId="0" applyNumberFormat="1" applyFont="1" applyBorder="1" applyAlignment="1"/>
    <xf numFmtId="43" fontId="33" fillId="0" borderId="0" xfId="0" applyNumberFormat="1" applyFont="1" applyAlignment="1"/>
    <xf numFmtId="49" fontId="5" fillId="0" borderId="11" xfId="0" applyNumberFormat="1" applyFont="1" applyBorder="1" applyAlignment="1">
      <alignment horizontal="center"/>
    </xf>
    <xf numFmtId="49" fontId="5" fillId="0" borderId="3" xfId="0" applyNumberFormat="1" applyFont="1" applyBorder="1" applyAlignment="1">
      <alignment horizontal="center"/>
    </xf>
    <xf numFmtId="43" fontId="6" fillId="0" borderId="0" xfId="1" applyNumberFormat="1" applyFont="1" applyFill="1" applyBorder="1" applyAlignment="1"/>
    <xf numFmtId="0" fontId="13" fillId="0" borderId="0" xfId="0" applyFont="1" applyAlignment="1">
      <alignment wrapText="1"/>
    </xf>
    <xf numFmtId="0" fontId="6" fillId="0" borderId="0" xfId="0" applyFont="1" applyAlignment="1">
      <alignment wrapText="1"/>
    </xf>
    <xf numFmtId="0" fontId="14" fillId="0" borderId="0" xfId="0" applyFont="1" applyAlignment="1">
      <alignment wrapText="1"/>
    </xf>
    <xf numFmtId="0" fontId="14" fillId="0" borderId="0" xfId="0" applyFont="1" applyAlignment="1">
      <alignment horizontal="left" vertical="top" wrapText="1" indent="3"/>
    </xf>
    <xf numFmtId="43" fontId="5" fillId="0" borderId="0" xfId="3" applyNumberFormat="1" applyFont="1" applyBorder="1" applyAlignment="1">
      <alignment horizontal="centerContinuous"/>
    </xf>
    <xf numFmtId="43" fontId="5" fillId="0" borderId="12" xfId="0" quotePrefix="1" applyNumberFormat="1" applyFont="1" applyBorder="1" applyAlignment="1">
      <alignment horizontal="center" wrapText="1"/>
    </xf>
    <xf numFmtId="43" fontId="5" fillId="0" borderId="12" xfId="0" applyNumberFormat="1" applyFont="1" applyBorder="1" applyAlignment="1"/>
    <xf numFmtId="43" fontId="5" fillId="0" borderId="12" xfId="0" applyNumberFormat="1" applyFont="1" applyBorder="1" applyAlignment="1">
      <alignment horizontal="center" wrapText="1"/>
    </xf>
    <xf numFmtId="10" fontId="6" fillId="0" borderId="0" xfId="0" applyNumberFormat="1" applyFont="1" applyAlignment="1"/>
    <xf numFmtId="43" fontId="14" fillId="3" borderId="0" xfId="0" applyNumberFormat="1" applyFont="1" applyFill="1" applyAlignment="1"/>
    <xf numFmtId="43" fontId="16" fillId="7" borderId="0" xfId="0" applyNumberFormat="1" applyFont="1" applyFill="1" applyAlignment="1"/>
    <xf numFmtId="43" fontId="16" fillId="3" borderId="0" xfId="0" applyNumberFormat="1" applyFont="1" applyFill="1" applyAlignment="1"/>
    <xf numFmtId="43" fontId="16" fillId="3" borderId="0" xfId="0" applyNumberFormat="1" applyFont="1" applyFill="1" applyAlignment="1">
      <alignment horizontal="right"/>
    </xf>
    <xf numFmtId="43" fontId="18" fillId="3" borderId="0" xfId="0" applyNumberFormat="1" applyFont="1" applyFill="1" applyAlignment="1">
      <alignment horizontal="left" vertical="top"/>
    </xf>
    <xf numFmtId="43" fontId="18" fillId="3" borderId="0" xfId="0" applyNumberFormat="1" applyFont="1" applyFill="1" applyAlignment="1">
      <alignment horizontal="center"/>
    </xf>
    <xf numFmtId="43" fontId="16" fillId="7" borderId="0" xfId="0" applyNumberFormat="1" applyFont="1" applyFill="1" applyAlignment="1">
      <alignment horizontal="centerContinuous"/>
    </xf>
    <xf numFmtId="43" fontId="16" fillId="3" borderId="0" xfId="0" applyNumberFormat="1" applyFont="1" applyFill="1" applyAlignment="1">
      <alignment horizontal="centerContinuous"/>
    </xf>
    <xf numFmtId="49" fontId="18" fillId="3" borderId="0" xfId="0" applyNumberFormat="1" applyFont="1" applyFill="1" applyAlignment="1"/>
    <xf numFmtId="49" fontId="6" fillId="3" borderId="0" xfId="0" applyNumberFormat="1" applyFont="1" applyFill="1" applyAlignment="1">
      <alignment wrapText="1"/>
    </xf>
    <xf numFmtId="43" fontId="5" fillId="3" borderId="3" xfId="0" applyNumberFormat="1" applyFont="1" applyFill="1" applyBorder="1" applyAlignment="1">
      <alignment horizontal="center"/>
    </xf>
    <xf numFmtId="43" fontId="6" fillId="3" borderId="0" xfId="0" applyNumberFormat="1" applyFont="1" applyFill="1" applyAlignment="1">
      <alignment horizontal="center"/>
    </xf>
    <xf numFmtId="49" fontId="5" fillId="3" borderId="0" xfId="0" applyNumberFormat="1" applyFont="1" applyFill="1" applyAlignment="1">
      <alignment wrapText="1"/>
    </xf>
    <xf numFmtId="43" fontId="6" fillId="4" borderId="0" xfId="0" applyNumberFormat="1" applyFont="1" applyFill="1" applyAlignment="1"/>
    <xf numFmtId="49" fontId="6" fillId="3" borderId="0" xfId="0" applyNumberFormat="1" applyFont="1" applyFill="1" applyAlignment="1">
      <alignment horizontal="left" indent="1"/>
    </xf>
    <xf numFmtId="43" fontId="6" fillId="3" borderId="7" xfId="0" applyNumberFormat="1" applyFont="1" applyFill="1" applyBorder="1" applyAlignment="1"/>
    <xf numFmtId="43" fontId="35" fillId="8" borderId="0" xfId="0" applyNumberFormat="1" applyFont="1" applyFill="1" applyAlignment="1">
      <alignment wrapText="1"/>
    </xf>
    <xf numFmtId="43" fontId="16" fillId="8" borderId="0" xfId="0" applyNumberFormat="1" applyFont="1" applyFill="1" applyAlignment="1">
      <alignment horizontal="right"/>
    </xf>
    <xf numFmtId="43" fontId="16" fillId="8" borderId="0" xfId="0" applyNumberFormat="1" applyFont="1" applyFill="1" applyAlignment="1"/>
    <xf numFmtId="43" fontId="35" fillId="7" borderId="0" xfId="0" applyNumberFormat="1" applyFont="1" applyFill="1" applyAlignment="1">
      <alignment wrapText="1"/>
    </xf>
    <xf numFmtId="43" fontId="3" fillId="7" borderId="0" xfId="0" applyNumberFormat="1" applyFont="1" applyFill="1" applyAlignment="1">
      <alignment horizontal="right"/>
    </xf>
    <xf numFmtId="49" fontId="6" fillId="3" borderId="0" xfId="0" applyNumberFormat="1" applyFont="1" applyFill="1" applyAlignment="1">
      <alignment horizontal="left" wrapText="1" indent="1"/>
    </xf>
    <xf numFmtId="43" fontId="35" fillId="7" borderId="0" xfId="0" applyNumberFormat="1" applyFont="1" applyFill="1" applyAlignment="1"/>
    <xf numFmtId="43" fontId="27" fillId="7" borderId="0" xfId="0" applyNumberFormat="1" applyFont="1" applyFill="1" applyAlignment="1"/>
    <xf numFmtId="43" fontId="16" fillId="7" borderId="0" xfId="0" applyNumberFormat="1" applyFont="1" applyFill="1" applyAlignment="1">
      <alignment horizontal="right"/>
    </xf>
    <xf numFmtId="43" fontId="6" fillId="10" borderId="0" xfId="0" applyNumberFormat="1" applyFont="1" applyFill="1" applyAlignment="1"/>
    <xf numFmtId="43" fontId="26" fillId="8" borderId="0" xfId="0" applyNumberFormat="1" applyFont="1" applyFill="1" applyAlignment="1">
      <alignment horizontal="right"/>
    </xf>
    <xf numFmtId="43" fontId="6" fillId="4" borderId="3" xfId="0" applyNumberFormat="1" applyFont="1" applyFill="1" applyBorder="1" applyAlignment="1"/>
    <xf numFmtId="43" fontId="6" fillId="3" borderId="1" xfId="0" applyNumberFormat="1" applyFont="1" applyFill="1" applyBorder="1" applyAlignment="1"/>
    <xf numFmtId="43" fontId="16" fillId="8" borderId="3" xfId="0" applyNumberFormat="1" applyFont="1" applyFill="1" applyBorder="1" applyAlignment="1">
      <alignment horizontal="right"/>
    </xf>
    <xf numFmtId="43" fontId="14" fillId="7" borderId="0" xfId="0" applyNumberFormat="1" applyFont="1" applyFill="1" applyAlignment="1"/>
    <xf numFmtId="43" fontId="14" fillId="8" borderId="6" xfId="0" applyNumberFormat="1" applyFont="1" applyFill="1" applyBorder="1" applyAlignment="1">
      <alignment horizontal="right"/>
    </xf>
    <xf numFmtId="43" fontId="14" fillId="8" borderId="0" xfId="0" applyNumberFormat="1" applyFont="1" applyFill="1" applyAlignment="1"/>
    <xf numFmtId="49" fontId="14" fillId="3" borderId="0" xfId="0" applyNumberFormat="1" applyFont="1" applyFill="1" applyAlignment="1">
      <alignment wrapText="1"/>
    </xf>
    <xf numFmtId="0" fontId="1" fillId="0" borderId="0" xfId="0" applyFont="1" applyAlignment="1"/>
    <xf numFmtId="0" fontId="3" fillId="0" borderId="0" xfId="0" applyFont="1" applyAlignment="1">
      <alignment vertical="center"/>
    </xf>
    <xf numFmtId="43" fontId="6" fillId="0" borderId="0" xfId="0" applyNumberFormat="1" applyFont="1" applyAlignment="1">
      <alignment horizontal="left"/>
    </xf>
    <xf numFmtId="49" fontId="5" fillId="0" borderId="11" xfId="0" quotePrefix="1" applyNumberFormat="1" applyFont="1" applyBorder="1" applyAlignment="1">
      <alignment horizontal="left"/>
    </xf>
    <xf numFmtId="43" fontId="6" fillId="0" borderId="0" xfId="0" applyNumberFormat="1" applyFont="1" applyAlignment="1">
      <alignment horizontal="center" wrapText="1"/>
    </xf>
    <xf numFmtId="43" fontId="6" fillId="4" borderId="0" xfId="3" applyNumberFormat="1" applyFont="1" applyFill="1"/>
    <xf numFmtId="49" fontId="29" fillId="9" borderId="0" xfId="0" applyNumberFormat="1" applyFont="1" applyFill="1" applyAlignment="1">
      <alignment horizontal="left" wrapText="1"/>
    </xf>
    <xf numFmtId="43" fontId="31" fillId="0" borderId="0" xfId="3" applyNumberFormat="1" applyFont="1" applyBorder="1" applyAlignment="1">
      <alignment horizontal="center" wrapText="1"/>
    </xf>
    <xf numFmtId="49" fontId="28" fillId="0" borderId="0" xfId="0" quotePrefix="1" applyNumberFormat="1" applyFont="1" applyAlignment="1">
      <alignment horizontal="left"/>
    </xf>
    <xf numFmtId="43" fontId="36" fillId="0" borderId="11" xfId="0" applyNumberFormat="1" applyFont="1" applyBorder="1" applyAlignment="1">
      <alignment horizontal="center" wrapText="1"/>
    </xf>
    <xf numFmtId="0" fontId="7" fillId="0" borderId="0" xfId="0" applyFont="1" applyAlignment="1">
      <alignment horizontal="left" vertical="top" wrapText="1" indent="5"/>
    </xf>
    <xf numFmtId="0" fontId="1" fillId="0" borderId="0" xfId="0" applyFont="1" applyAlignment="1">
      <alignment wrapText="1"/>
    </xf>
    <xf numFmtId="49" fontId="5" fillId="0" borderId="11" xfId="0" quotePrefix="1" applyNumberFormat="1" applyFont="1" applyBorder="1" applyAlignment="1">
      <alignment horizontal="center" wrapText="1"/>
    </xf>
    <xf numFmtId="43" fontId="22" fillId="0" borderId="0" xfId="3" applyNumberFormat="1" applyFont="1" applyBorder="1" applyAlignment="1">
      <alignment horizontal="center" vertical="top" wrapText="1"/>
    </xf>
    <xf numFmtId="49" fontId="18" fillId="0" borderId="0" xfId="0" applyNumberFormat="1" applyFont="1" applyAlignment="1">
      <alignment horizontal="center" vertical="top" wrapText="1"/>
    </xf>
    <xf numFmtId="43" fontId="5" fillId="0" borderId="11" xfId="0" quotePrefix="1" applyNumberFormat="1" applyFont="1" applyBorder="1" applyAlignment="1">
      <alignment horizontal="center" wrapText="1"/>
    </xf>
    <xf numFmtId="43" fontId="6" fillId="0" borderId="0" xfId="0" applyNumberFormat="1" applyFont="1" applyAlignment="1">
      <alignment horizontal="centerContinuous"/>
    </xf>
    <xf numFmtId="43" fontId="5" fillId="0" borderId="3" xfId="0" applyNumberFormat="1" applyFont="1" applyBorder="1" applyAlignment="1">
      <alignment horizontal="centerContinuous" wrapText="1"/>
    </xf>
    <xf numFmtId="49" fontId="15" fillId="0" borderId="0" xfId="0" applyNumberFormat="1" applyFont="1" applyAlignment="1">
      <alignment horizontal="left"/>
    </xf>
    <xf numFmtId="43" fontId="14" fillId="0" borderId="0" xfId="0" applyNumberFormat="1" applyFont="1" applyAlignment="1">
      <alignment horizontal="centerContinuous"/>
    </xf>
    <xf numFmtId="49" fontId="15" fillId="0" borderId="0" xfId="0" applyNumberFormat="1" applyFont="1" applyAlignment="1"/>
    <xf numFmtId="49" fontId="6" fillId="0" borderId="3" xfId="0" quotePrefix="1" applyNumberFormat="1" applyFont="1" applyBorder="1" applyAlignment="1">
      <alignment horizontal="left"/>
    </xf>
    <xf numFmtId="43" fontId="6" fillId="0" borderId="3" xfId="0" applyNumberFormat="1" applyFont="1" applyBorder="1" applyAlignment="1">
      <alignment horizontal="center"/>
    </xf>
    <xf numFmtId="43" fontId="6" fillId="0" borderId="3" xfId="0" applyNumberFormat="1" applyFont="1" applyBorder="1" applyAlignment="1">
      <alignment wrapText="1"/>
    </xf>
    <xf numFmtId="49" fontId="6" fillId="0" borderId="0" xfId="0" applyNumberFormat="1" applyFont="1" applyAlignment="1">
      <alignment horizontal="left"/>
    </xf>
    <xf numFmtId="49" fontId="6" fillId="0" borderId="7" xfId="0" quotePrefix="1" applyNumberFormat="1" applyFont="1" applyBorder="1" applyAlignment="1">
      <alignment horizontal="left"/>
    </xf>
    <xf numFmtId="43" fontId="6" fillId="0" borderId="7" xfId="0" applyNumberFormat="1" applyFont="1" applyBorder="1" applyAlignment="1">
      <alignment horizontal="center"/>
    </xf>
    <xf numFmtId="43" fontId="6" fillId="0" borderId="7" xfId="0" quotePrefix="1" applyNumberFormat="1" applyFont="1" applyBorder="1" applyAlignment="1">
      <alignment horizontal="center" wrapText="1"/>
    </xf>
    <xf numFmtId="43" fontId="6" fillId="0" borderId="7" xfId="0" applyNumberFormat="1" applyFont="1" applyBorder="1" applyAlignment="1">
      <alignment horizontal="center" wrapText="1"/>
    </xf>
    <xf numFmtId="43" fontId="6" fillId="0" borderId="7" xfId="0" applyNumberFormat="1" applyFont="1" applyBorder="1" applyAlignment="1">
      <alignment wrapText="1"/>
    </xf>
    <xf numFmtId="49" fontId="6" fillId="0" borderId="0" xfId="0" applyNumberFormat="1" applyFont="1" applyAlignment="1">
      <alignment vertical="center" wrapText="1"/>
    </xf>
    <xf numFmtId="0" fontId="13" fillId="0" borderId="0" xfId="0" applyFont="1" applyAlignment="1">
      <alignment vertical="top" wrapText="1"/>
    </xf>
    <xf numFmtId="0" fontId="1" fillId="0" borderId="0" xfId="0" applyFont="1">
      <alignment vertical="top"/>
    </xf>
    <xf numFmtId="0" fontId="15" fillId="0" borderId="0" xfId="0" quotePrefix="1" applyFont="1" applyAlignment="1">
      <alignment vertical="top" wrapText="1"/>
    </xf>
    <xf numFmtId="0" fontId="15" fillId="0" borderId="0" xfId="0" quotePrefix="1" applyFont="1" applyAlignment="1">
      <alignment horizontal="left" vertical="top" wrapText="1"/>
    </xf>
    <xf numFmtId="0" fontId="3" fillId="0" borderId="0" xfId="0" applyFont="1">
      <alignment vertical="top"/>
    </xf>
    <xf numFmtId="43" fontId="5" fillId="0" borderId="0" xfId="0" applyNumberFormat="1" applyFont="1" applyAlignment="1">
      <alignment horizontal="right"/>
    </xf>
    <xf numFmtId="49" fontId="15" fillId="0" borderId="0" xfId="0" quotePrefix="1" applyNumberFormat="1" applyFont="1" applyAlignment="1">
      <alignment horizontal="left"/>
    </xf>
    <xf numFmtId="43" fontId="37" fillId="0" borderId="0" xfId="0" applyNumberFormat="1" applyFont="1" applyAlignment="1"/>
    <xf numFmtId="43" fontId="6" fillId="0" borderId="0" xfId="3" applyNumberFormat="1" applyFont="1" applyFill="1" applyBorder="1"/>
    <xf numFmtId="43" fontId="6" fillId="0" borderId="1" xfId="3" applyNumberFormat="1" applyFont="1" applyBorder="1"/>
    <xf numFmtId="49" fontId="5" fillId="0" borderId="3" xfId="0" quotePrefix="1" applyNumberFormat="1" applyFont="1" applyBorder="1" applyAlignment="1">
      <alignment horizontal="left"/>
    </xf>
    <xf numFmtId="49" fontId="6" fillId="0" borderId="0" xfId="0" applyNumberFormat="1" applyFont="1" applyAlignment="1">
      <alignment horizontal="left" wrapText="1"/>
    </xf>
    <xf numFmtId="43" fontId="6" fillId="0" borderId="6" xfId="0" applyNumberFormat="1" applyFont="1" applyBorder="1" applyAlignment="1"/>
    <xf numFmtId="49" fontId="18" fillId="0" borderId="0" xfId="0" applyNumberFormat="1" applyFont="1" applyAlignment="1">
      <alignment horizontal="left" vertical="center"/>
    </xf>
    <xf numFmtId="49" fontId="38" fillId="0" borderId="3" xfId="0" applyNumberFormat="1" applyFont="1" applyBorder="1" applyAlignment="1"/>
    <xf numFmtId="49" fontId="5" fillId="0" borderId="3" xfId="0" applyNumberFormat="1" applyFont="1" applyBorder="1" applyAlignment="1">
      <alignment wrapText="1"/>
    </xf>
    <xf numFmtId="43" fontId="5" fillId="0" borderId="0" xfId="0" applyNumberFormat="1" applyFont="1" applyAlignment="1">
      <alignment horizontal="center" wrapText="1"/>
    </xf>
    <xf numFmtId="43" fontId="3" fillId="3" borderId="0" xfId="0" applyNumberFormat="1" applyFont="1" applyFill="1" applyAlignment="1"/>
    <xf numFmtId="43" fontId="3" fillId="7" borderId="0" xfId="0" applyNumberFormat="1" applyFont="1" applyFill="1" applyAlignment="1"/>
    <xf numFmtId="43" fontId="3" fillId="3" borderId="0" xfId="0" applyNumberFormat="1" applyFont="1" applyFill="1" applyAlignment="1">
      <alignment horizontal="right"/>
    </xf>
    <xf numFmtId="49" fontId="6" fillId="3" borderId="0" xfId="0" applyNumberFormat="1" applyFont="1" applyFill="1" applyAlignment="1"/>
    <xf numFmtId="43" fontId="5" fillId="3" borderId="7" xfId="0" applyNumberFormat="1" applyFont="1" applyFill="1" applyBorder="1" applyAlignment="1">
      <alignment horizontal="center"/>
    </xf>
    <xf numFmtId="43" fontId="6" fillId="4" borderId="13" xfId="0" applyNumberFormat="1" applyFont="1" applyFill="1" applyBorder="1" applyAlignment="1"/>
    <xf numFmtId="43" fontId="6" fillId="0" borderId="13" xfId="0" applyNumberFormat="1" applyFont="1" applyBorder="1" applyAlignment="1"/>
    <xf numFmtId="43" fontId="6" fillId="9" borderId="1" xfId="0" applyNumberFormat="1" applyFont="1" applyFill="1" applyBorder="1" applyAlignment="1">
      <alignment horizontal="right"/>
    </xf>
    <xf numFmtId="49" fontId="3" fillId="3" borderId="0" xfId="0" applyNumberFormat="1" applyFont="1" applyFill="1" applyAlignment="1"/>
    <xf numFmtId="49" fontId="33" fillId="0" borderId="0" xfId="0" applyNumberFormat="1" applyFont="1" applyAlignment="1"/>
    <xf numFmtId="49" fontId="6" fillId="0" borderId="13" xfId="1" applyNumberFormat="1" applyFont="1" applyFill="1" applyBorder="1" applyAlignment="1">
      <alignment horizontal="left"/>
    </xf>
    <xf numFmtId="49" fontId="6" fillId="0" borderId="13" xfId="0" applyNumberFormat="1" applyFont="1" applyBorder="1" applyAlignment="1"/>
    <xf numFmtId="49" fontId="6" fillId="4" borderId="13" xfId="0" applyNumberFormat="1" applyFont="1" applyFill="1" applyBorder="1" applyAlignment="1"/>
    <xf numFmtId="43" fontId="6" fillId="0" borderId="6" xfId="0" applyNumberFormat="1" applyFont="1" applyBorder="1" applyAlignment="1">
      <alignment horizontal="right"/>
    </xf>
    <xf numFmtId="43" fontId="6" fillId="0" borderId="0" xfId="0" applyNumberFormat="1" applyFont="1" applyAlignment="1">
      <alignment horizontal="right"/>
    </xf>
    <xf numFmtId="49" fontId="29" fillId="9" borderId="13" xfId="0" applyNumberFormat="1" applyFont="1" applyFill="1" applyBorder="1" applyAlignment="1">
      <alignment horizontal="left" wrapText="1"/>
    </xf>
    <xf numFmtId="43" fontId="6" fillId="0" borderId="1" xfId="0" applyNumberFormat="1" applyFont="1" applyBorder="1" applyAlignment="1">
      <alignment horizontal="right"/>
    </xf>
    <xf numFmtId="0" fontId="13" fillId="0" borderId="0" xfId="0" applyFont="1">
      <alignment vertical="top"/>
    </xf>
    <xf numFmtId="0" fontId="39" fillId="0" borderId="0" xfId="0" applyFont="1" applyAlignment="1">
      <alignment vertical="top" wrapText="1"/>
    </xf>
    <xf numFmtId="4" fontId="3" fillId="0" borderId="0" xfId="1" applyFont="1" applyAlignment="1"/>
    <xf numFmtId="43" fontId="6" fillId="0" borderId="0" xfId="1" applyNumberFormat="1" applyFont="1" applyFill="1" applyBorder="1" applyAlignment="1">
      <alignment horizontal="left"/>
    </xf>
    <xf numFmtId="49" fontId="5" fillId="0" borderId="0" xfId="0" applyNumberFormat="1" applyFont="1" applyAlignment="1">
      <alignment wrapText="1"/>
    </xf>
    <xf numFmtId="43" fontId="2" fillId="0" borderId="0" xfId="0" applyNumberFormat="1" applyFont="1" applyAlignment="1">
      <alignment wrapText="1"/>
    </xf>
    <xf numFmtId="43" fontId="16" fillId="0" borderId="0" xfId="0" applyNumberFormat="1" applyFont="1" applyAlignment="1">
      <alignment horizontal="right"/>
    </xf>
    <xf numFmtId="43" fontId="6" fillId="0" borderId="18" xfId="0" applyNumberFormat="1" applyFont="1" applyBorder="1" applyAlignment="1"/>
    <xf numFmtId="49" fontId="14" fillId="0" borderId="0" xfId="0" applyNumberFormat="1" applyFont="1" applyAlignment="1"/>
    <xf numFmtId="43" fontId="6" fillId="0" borderId="7" xfId="0" applyNumberFormat="1" applyFont="1" applyBorder="1" applyAlignment="1"/>
    <xf numFmtId="43" fontId="5" fillId="0" borderId="7" xfId="0" applyNumberFormat="1" applyFont="1" applyBorder="1" applyAlignment="1">
      <alignment horizontal="centerContinuous"/>
    </xf>
    <xf numFmtId="43" fontId="6" fillId="0" borderId="7" xfId="0" applyNumberFormat="1" applyFont="1" applyBorder="1" applyAlignment="1">
      <alignment horizontal="centerContinuous"/>
    </xf>
    <xf numFmtId="49" fontId="30" fillId="0" borderId="0" xfId="0" applyNumberFormat="1" applyFont="1">
      <alignment vertical="top"/>
    </xf>
    <xf numFmtId="49" fontId="5" fillId="0" borderId="0" xfId="0" quotePrefix="1" applyNumberFormat="1" applyFont="1" applyAlignment="1">
      <alignment horizontal="left"/>
    </xf>
    <xf numFmtId="43" fontId="31" fillId="0" borderId="0" xfId="3" applyNumberFormat="1" applyFont="1" applyBorder="1" applyAlignment="1">
      <alignment horizontal="right"/>
    </xf>
    <xf numFmtId="43" fontId="5" fillId="0" borderId="7" xfId="3" applyNumberFormat="1" applyFont="1" applyBorder="1" applyAlignment="1">
      <alignment horizontal="centerContinuous"/>
    </xf>
    <xf numFmtId="43" fontId="28" fillId="0" borderId="7" xfId="0" applyNumberFormat="1" applyFont="1" applyBorder="1" applyAlignment="1">
      <alignment horizontal="centerContinuous"/>
    </xf>
    <xf numFmtId="43" fontId="33" fillId="0" borderId="7" xfId="0" applyNumberFormat="1" applyFont="1" applyBorder="1" applyAlignment="1">
      <alignment horizontal="centerContinuous"/>
    </xf>
    <xf numFmtId="43" fontId="6" fillId="0" borderId="7" xfId="3" applyNumberFormat="1" applyFont="1" applyBorder="1" applyAlignment="1">
      <alignment horizontal="centerContinuous"/>
    </xf>
    <xf numFmtId="43" fontId="31" fillId="0" borderId="0" xfId="3" applyNumberFormat="1" applyFont="1" applyBorder="1" applyAlignment="1">
      <alignment horizontal="center" vertical="center" wrapText="1"/>
    </xf>
    <xf numFmtId="49" fontId="28" fillId="0" borderId="7" xfId="0" applyNumberFormat="1" applyFont="1" applyBorder="1" applyAlignment="1"/>
    <xf numFmtId="43" fontId="22" fillId="0" borderId="0" xfId="3" applyNumberFormat="1" applyFont="1" applyBorder="1" applyAlignment="1">
      <alignment horizontal="center" vertical="center" wrapText="1"/>
    </xf>
    <xf numFmtId="44" fontId="6" fillId="0" borderId="0" xfId="0" applyNumberFormat="1" applyFont="1" applyAlignment="1">
      <alignment horizontal="left" vertical="center" wrapText="1" indent="2"/>
    </xf>
    <xf numFmtId="0" fontId="18" fillId="0" borderId="7" xfId="0" applyFont="1" applyBorder="1" applyAlignment="1">
      <alignment horizontal="center"/>
    </xf>
    <xf numFmtId="0" fontId="7" fillId="13" borderId="2" xfId="0" applyFont="1" applyFill="1" applyBorder="1" applyAlignment="1">
      <alignment horizontal="centerContinuous"/>
    </xf>
    <xf numFmtId="0" fontId="40" fillId="13" borderId="5" xfId="0" applyFont="1" applyFill="1" applyBorder="1" applyAlignment="1">
      <alignment horizontal="centerContinuous"/>
    </xf>
    <xf numFmtId="0" fontId="18" fillId="0" borderId="0" xfId="0" quotePrefix="1" applyFont="1" applyAlignment="1"/>
    <xf numFmtId="44" fontId="42" fillId="9" borderId="0" xfId="0" applyNumberFormat="1" applyFont="1" applyFill="1" applyAlignment="1">
      <alignment horizontal="left" vertical="center" wrapText="1" indent="2"/>
    </xf>
    <xf numFmtId="0" fontId="43" fillId="4" borderId="0" xfId="0" applyFont="1" applyFill="1" applyAlignment="1"/>
    <xf numFmtId="0" fontId="37" fillId="13" borderId="4" xfId="0" applyFont="1" applyFill="1" applyBorder="1" applyAlignment="1">
      <alignment horizontal="centerContinuous"/>
    </xf>
    <xf numFmtId="43" fontId="5" fillId="0" borderId="19" xfId="0" applyNumberFormat="1" applyFont="1" applyBorder="1" applyAlignment="1">
      <alignment horizontal="center" wrapText="1"/>
    </xf>
    <xf numFmtId="43" fontId="6" fillId="0" borderId="22" xfId="0" applyNumberFormat="1" applyFont="1" applyBorder="1" applyAlignment="1"/>
    <xf numFmtId="43" fontId="6" fillId="0" borderId="0" xfId="3" applyNumberFormat="1" applyFont="1" applyBorder="1" applyAlignment="1"/>
    <xf numFmtId="43" fontId="34" fillId="0" borderId="0" xfId="0" applyNumberFormat="1" applyFont="1" applyAlignment="1">
      <alignment horizontal="left"/>
    </xf>
    <xf numFmtId="43" fontId="29" fillId="0" borderId="0" xfId="0" applyNumberFormat="1" applyFont="1" applyAlignment="1">
      <alignment horizontal="left" wrapText="1"/>
    </xf>
    <xf numFmtId="165" fontId="6" fillId="5" borderId="0" xfId="0" applyNumberFormat="1" applyFont="1" applyFill="1" applyAlignment="1"/>
    <xf numFmtId="165" fontId="6" fillId="0" borderId="0" xfId="0" applyNumberFormat="1" applyFont="1" applyAlignment="1"/>
    <xf numFmtId="165" fontId="42" fillId="5" borderId="0" xfId="0" applyNumberFormat="1" applyFont="1" applyFill="1" applyAlignment="1"/>
    <xf numFmtId="10" fontId="42" fillId="0" borderId="0" xfId="0" applyNumberFormat="1" applyFont="1" applyAlignment="1"/>
    <xf numFmtId="10" fontId="42" fillId="0" borderId="0" xfId="0" applyNumberFormat="1" applyFont="1" applyAlignment="1">
      <alignment horizontal="center" wrapText="1"/>
    </xf>
    <xf numFmtId="165" fontId="42" fillId="5" borderId="24" xfId="0" applyNumberFormat="1" applyFont="1" applyFill="1" applyBorder="1" applyAlignment="1"/>
    <xf numFmtId="165" fontId="42" fillId="0" borderId="0" xfId="0" applyNumberFormat="1" applyFont="1" applyAlignment="1"/>
    <xf numFmtId="165" fontId="42" fillId="0" borderId="24" xfId="0" applyNumberFormat="1" applyFont="1" applyBorder="1" applyAlignment="1"/>
    <xf numFmtId="164" fontId="42" fillId="0" borderId="0" xfId="0" applyNumberFormat="1" applyFont="1" applyAlignment="1"/>
    <xf numFmtId="10" fontId="42" fillId="0" borderId="24" xfId="0" applyNumberFormat="1" applyFont="1" applyBorder="1" applyAlignment="1"/>
    <xf numFmtId="43" fontId="42" fillId="0" borderId="0" xfId="0" applyNumberFormat="1" applyFont="1" applyAlignment="1"/>
    <xf numFmtId="43" fontId="42" fillId="0" borderId="23" xfId="0" applyNumberFormat="1" applyFont="1" applyBorder="1" applyAlignment="1"/>
    <xf numFmtId="43" fontId="44" fillId="3" borderId="0" xfId="0" applyNumberFormat="1" applyFont="1" applyFill="1" applyAlignment="1">
      <alignment horizontal="center"/>
    </xf>
    <xf numFmtId="43" fontId="42" fillId="0" borderId="20" xfId="0" applyNumberFormat="1" applyFont="1" applyBorder="1" applyAlignment="1"/>
    <xf numFmtId="43" fontId="42" fillId="5" borderId="0" xfId="1" applyNumberFormat="1" applyFont="1" applyFill="1" applyAlignment="1"/>
    <xf numFmtId="43" fontId="42" fillId="0" borderId="0" xfId="1" applyNumberFormat="1" applyFont="1" applyFill="1" applyAlignment="1"/>
    <xf numFmtId="43" fontId="42" fillId="5" borderId="20" xfId="1" applyNumberFormat="1" applyFont="1" applyFill="1" applyBorder="1" applyAlignment="1"/>
    <xf numFmtId="43" fontId="42" fillId="0" borderId="20" xfId="1" applyNumberFormat="1" applyFont="1" applyFill="1" applyBorder="1" applyAlignment="1"/>
    <xf numFmtId="43" fontId="42" fillId="4" borderId="0" xfId="1" applyNumberFormat="1" applyFont="1" applyFill="1" applyAlignment="1"/>
    <xf numFmtId="43" fontId="42" fillId="4" borderId="20" xfId="1" applyNumberFormat="1" applyFont="1" applyFill="1" applyBorder="1" applyAlignment="1"/>
    <xf numFmtId="43" fontId="42" fillId="0" borderId="0" xfId="1" applyNumberFormat="1" applyFont="1" applyAlignment="1"/>
    <xf numFmtId="43" fontId="42" fillId="0" borderId="20" xfId="1" applyNumberFormat="1" applyFont="1" applyBorder="1" applyAlignment="1"/>
    <xf numFmtId="43" fontId="42" fillId="0" borderId="3" xfId="0" applyNumberFormat="1" applyFont="1" applyBorder="1" applyAlignment="1"/>
    <xf numFmtId="43" fontId="42" fillId="0" borderId="21" xfId="0" applyNumberFormat="1" applyFont="1" applyBorder="1" applyAlignment="1"/>
    <xf numFmtId="43" fontId="42" fillId="4" borderId="24" xfId="1" applyNumberFormat="1" applyFont="1" applyFill="1" applyBorder="1" applyAlignment="1"/>
    <xf numFmtId="43" fontId="42" fillId="0" borderId="24" xfId="1" applyNumberFormat="1" applyFont="1" applyBorder="1" applyAlignment="1"/>
    <xf numFmtId="43" fontId="42" fillId="0" borderId="24" xfId="0" applyNumberFormat="1" applyFont="1" applyBorder="1" applyAlignment="1"/>
    <xf numFmtId="43" fontId="42" fillId="4" borderId="0" xfId="1" applyNumberFormat="1" applyFont="1" applyFill="1" applyBorder="1" applyAlignment="1"/>
    <xf numFmtId="43" fontId="42" fillId="0" borderId="0" xfId="1" applyNumberFormat="1" applyFont="1" applyFill="1" applyBorder="1" applyAlignment="1"/>
    <xf numFmtId="43" fontId="42" fillId="2" borderId="0" xfId="0" applyNumberFormat="1" applyFont="1" applyFill="1" applyAlignment="1"/>
    <xf numFmtId="43" fontId="42" fillId="5" borderId="0" xfId="0" applyNumberFormat="1" applyFont="1" applyFill="1" applyAlignment="1"/>
    <xf numFmtId="43" fontId="42" fillId="2" borderId="3" xfId="1" applyNumberFormat="1" applyFont="1" applyFill="1" applyBorder="1"/>
    <xf numFmtId="43" fontId="42" fillId="7" borderId="0" xfId="0" applyNumberFormat="1" applyFont="1" applyFill="1" applyAlignment="1"/>
    <xf numFmtId="43" fontId="42" fillId="0" borderId="0" xfId="1" applyNumberFormat="1" applyFont="1" applyBorder="1"/>
    <xf numFmtId="43" fontId="42" fillId="0" borderId="0" xfId="1" applyNumberFormat="1" applyFont="1"/>
    <xf numFmtId="43" fontId="42" fillId="0" borderId="23" xfId="1" applyNumberFormat="1" applyFont="1" applyBorder="1"/>
    <xf numFmtId="43" fontId="42" fillId="4" borderId="0" xfId="1" applyNumberFormat="1" applyFont="1" applyFill="1"/>
    <xf numFmtId="43" fontId="42" fillId="0" borderId="0" xfId="1" applyNumberFormat="1" applyFont="1" applyFill="1"/>
    <xf numFmtId="43" fontId="42" fillId="4" borderId="24" xfId="1" applyNumberFormat="1" applyFont="1" applyFill="1" applyBorder="1"/>
    <xf numFmtId="43" fontId="42" fillId="0" borderId="24" xfId="1" applyNumberFormat="1" applyFont="1" applyBorder="1"/>
    <xf numFmtId="43" fontId="42" fillId="0" borderId="24" xfId="1" applyNumberFormat="1" applyFont="1" applyFill="1" applyBorder="1"/>
    <xf numFmtId="43" fontId="42" fillId="0" borderId="3" xfId="3" applyNumberFormat="1" applyFont="1" applyFill="1" applyBorder="1"/>
    <xf numFmtId="43" fontId="42" fillId="0" borderId="25" xfId="3" applyNumberFormat="1" applyFont="1" applyFill="1" applyBorder="1"/>
    <xf numFmtId="49" fontId="42" fillId="0" borderId="0" xfId="0" applyNumberFormat="1" applyFont="1" applyAlignment="1"/>
    <xf numFmtId="49" fontId="42" fillId="9" borderId="0" xfId="0" applyNumberFormat="1" applyFont="1" applyFill="1" applyAlignment="1"/>
    <xf numFmtId="49" fontId="45" fillId="0" borderId="0" xfId="0" applyNumberFormat="1" applyFont="1" applyAlignment="1"/>
    <xf numFmtId="49" fontId="45" fillId="9" borderId="0" xfId="0" applyNumberFormat="1" applyFont="1" applyFill="1" applyAlignment="1"/>
    <xf numFmtId="43" fontId="42" fillId="0" borderId="20" xfId="1" applyNumberFormat="1" applyFont="1" applyBorder="1"/>
    <xf numFmtId="49" fontId="42" fillId="4" borderId="0" xfId="0" applyNumberFormat="1" applyFont="1" applyFill="1" applyAlignment="1">
      <alignment wrapText="1"/>
    </xf>
    <xf numFmtId="43" fontId="42" fillId="4" borderId="20" xfId="1" applyNumberFormat="1" applyFont="1" applyFill="1" applyBorder="1"/>
    <xf numFmtId="49" fontId="42" fillId="4" borderId="0" xfId="0" applyNumberFormat="1" applyFont="1" applyFill="1" applyAlignment="1"/>
    <xf numFmtId="43" fontId="42" fillId="0" borderId="3" xfId="1" applyNumberFormat="1" applyFont="1" applyBorder="1"/>
    <xf numFmtId="43" fontId="42" fillId="0" borderId="21" xfId="1" applyNumberFormat="1" applyFont="1" applyBorder="1"/>
    <xf numFmtId="43" fontId="42" fillId="0" borderId="26" xfId="0" applyNumberFormat="1" applyFont="1" applyBorder="1" applyAlignment="1"/>
    <xf numFmtId="43" fontId="42" fillId="5" borderId="0" xfId="1" applyNumberFormat="1" applyFont="1" applyFill="1"/>
    <xf numFmtId="43" fontId="42" fillId="5" borderId="20" xfId="1" applyNumberFormat="1" applyFont="1" applyFill="1" applyBorder="1"/>
    <xf numFmtId="43" fontId="42" fillId="0" borderId="20" xfId="1" applyNumberFormat="1" applyFont="1" applyFill="1" applyBorder="1"/>
    <xf numFmtId="49" fontId="46" fillId="0" borderId="0" xfId="0" applyNumberFormat="1" applyFont="1" applyAlignment="1"/>
    <xf numFmtId="166" fontId="42" fillId="9" borderId="0" xfId="1" applyNumberFormat="1" applyFont="1" applyFill="1" applyAlignment="1">
      <alignment wrapText="1"/>
    </xf>
    <xf numFmtId="43" fontId="42" fillId="4" borderId="0" xfId="3" applyNumberFormat="1" applyFont="1" applyFill="1"/>
    <xf numFmtId="43" fontId="42" fillId="4" borderId="0" xfId="0" applyNumberFormat="1" applyFont="1" applyFill="1" applyAlignment="1"/>
    <xf numFmtId="43" fontId="42" fillId="4" borderId="24" xfId="0" applyNumberFormat="1" applyFont="1" applyFill="1" applyBorder="1" applyAlignment="1"/>
    <xf numFmtId="43" fontId="42" fillId="0" borderId="0" xfId="3" applyNumberFormat="1" applyFont="1" applyFill="1"/>
    <xf numFmtId="49" fontId="45" fillId="9" borderId="0" xfId="0" applyNumberFormat="1" applyFont="1" applyFill="1" applyAlignment="1">
      <alignment horizontal="left" wrapText="1"/>
    </xf>
    <xf numFmtId="43" fontId="42" fillId="0" borderId="25" xfId="0" applyNumberFormat="1" applyFont="1" applyBorder="1" applyAlignment="1"/>
    <xf numFmtId="43" fontId="42" fillId="0" borderId="0" xfId="3" applyNumberFormat="1" applyFont="1"/>
    <xf numFmtId="49" fontId="42" fillId="0" borderId="0" xfId="0" applyNumberFormat="1" applyFont="1" applyAlignment="1">
      <alignment horizontal="left"/>
    </xf>
    <xf numFmtId="43" fontId="42" fillId="0" borderId="0" xfId="0" applyNumberFormat="1" applyFont="1" applyAlignment="1">
      <alignment horizontal="center"/>
    </xf>
    <xf numFmtId="43" fontId="42" fillId="0" borderId="0" xfId="0" applyNumberFormat="1" applyFont="1" applyAlignment="1">
      <alignment horizontal="center" wrapText="1"/>
    </xf>
    <xf numFmtId="43" fontId="42" fillId="0" borderId="26" xfId="0" applyNumberFormat="1" applyFont="1" applyBorder="1" applyAlignment="1">
      <alignment horizontal="center" wrapText="1"/>
    </xf>
    <xf numFmtId="43" fontId="42" fillId="4" borderId="20" xfId="3" applyNumberFormat="1" applyFont="1" applyFill="1" applyBorder="1"/>
    <xf numFmtId="43" fontId="42" fillId="4" borderId="20" xfId="0" applyNumberFormat="1" applyFont="1" applyFill="1" applyBorder="1" applyAlignment="1"/>
    <xf numFmtId="49" fontId="42" fillId="9" borderId="0" xfId="0" applyNumberFormat="1" applyFont="1" applyFill="1" applyAlignment="1">
      <alignment horizontal="left" wrapText="1"/>
    </xf>
    <xf numFmtId="43" fontId="42" fillId="4" borderId="0" xfId="3" applyNumberFormat="1" applyFont="1" applyFill="1" applyAlignment="1">
      <alignment horizontal="left"/>
    </xf>
    <xf numFmtId="43" fontId="42" fillId="4" borderId="24" xfId="3" applyNumberFormat="1" applyFont="1" applyFill="1" applyBorder="1" applyAlignment="1">
      <alignment horizontal="left"/>
    </xf>
    <xf numFmtId="49" fontId="42" fillId="0" borderId="0" xfId="0" applyNumberFormat="1" applyFont="1" applyAlignment="1">
      <alignment horizontal="centerContinuous"/>
    </xf>
    <xf numFmtId="43" fontId="42" fillId="0" borderId="0" xfId="0" applyNumberFormat="1" applyFont="1" applyAlignment="1">
      <alignment horizontal="centerContinuous"/>
    </xf>
    <xf numFmtId="43" fontId="42" fillId="0" borderId="3" xfId="0" applyNumberFormat="1" applyFont="1" applyBorder="1" applyAlignment="1">
      <alignment horizontal="centerContinuous"/>
    </xf>
    <xf numFmtId="43" fontId="42" fillId="0" borderId="25" xfId="0" applyNumberFormat="1" applyFont="1" applyBorder="1" applyAlignment="1">
      <alignment horizontal="centerContinuous"/>
    </xf>
    <xf numFmtId="165" fontId="42" fillId="5" borderId="20" xfId="0" applyNumberFormat="1" applyFont="1" applyFill="1" applyBorder="1" applyAlignment="1"/>
    <xf numFmtId="10" fontId="42" fillId="0" borderId="20" xfId="0" applyNumberFormat="1" applyFont="1" applyBorder="1" applyAlignment="1"/>
    <xf numFmtId="43" fontId="5" fillId="3" borderId="0" xfId="0" applyNumberFormat="1" applyFont="1" applyFill="1" applyAlignment="1">
      <alignment horizontal="centerContinuous"/>
    </xf>
    <xf numFmtId="43" fontId="42" fillId="4" borderId="13" xfId="0" applyNumberFormat="1" applyFont="1" applyFill="1" applyBorder="1" applyAlignment="1"/>
    <xf numFmtId="43" fontId="42" fillId="0" borderId="18" xfId="0" applyNumberFormat="1" applyFont="1" applyBorder="1" applyAlignment="1"/>
    <xf numFmtId="49" fontId="19" fillId="3" borderId="0" xfId="0" applyNumberFormat="1" applyFont="1" applyFill="1">
      <alignment vertical="top"/>
    </xf>
    <xf numFmtId="49" fontId="3" fillId="3" borderId="0" xfId="0" applyNumberFormat="1" applyFont="1" applyFill="1" applyAlignment="1">
      <alignment horizontal="center" vertical="top"/>
    </xf>
    <xf numFmtId="0" fontId="47" fillId="0" borderId="0" xfId="0" applyFont="1" applyAlignment="1"/>
    <xf numFmtId="0" fontId="9" fillId="0" borderId="7" xfId="0" applyFont="1" applyBorder="1" applyAlignment="1">
      <alignment wrapText="1"/>
    </xf>
    <xf numFmtId="0" fontId="10" fillId="0" borderId="0" xfId="0" applyFont="1" applyAlignment="1">
      <alignment wrapText="1"/>
    </xf>
    <xf numFmtId="49" fontId="27" fillId="0" borderId="0" xfId="0" applyNumberFormat="1" applyFont="1" applyAlignment="1">
      <alignment wrapText="1"/>
    </xf>
    <xf numFmtId="49" fontId="27" fillId="9" borderId="0" xfId="0" applyNumberFormat="1" applyFont="1" applyFill="1" applyAlignment="1">
      <alignment horizontal="left" wrapText="1" indent="2"/>
    </xf>
    <xf numFmtId="0" fontId="7" fillId="0" borderId="0" xfId="0" applyFont="1" applyAlignment="1">
      <alignment vertical="top" wrapText="1"/>
    </xf>
    <xf numFmtId="49" fontId="5" fillId="0" borderId="0" xfId="0" applyNumberFormat="1" applyFont="1" applyAlignment="1">
      <alignment horizontal="left" vertical="top"/>
    </xf>
    <xf numFmtId="49" fontId="5" fillId="0" borderId="0" xfId="0" applyNumberFormat="1" applyFont="1" applyAlignment="1">
      <alignment horizontal="center" vertical="top" wrapText="1"/>
    </xf>
    <xf numFmtId="0" fontId="6" fillId="0" borderId="0" xfId="0" applyFont="1" applyAlignment="1">
      <alignment vertical="top" wrapText="1"/>
    </xf>
    <xf numFmtId="0" fontId="12" fillId="0" borderId="0" xfId="6" applyBorder="1" applyAlignment="1"/>
    <xf numFmtId="0" fontId="13" fillId="0" borderId="0" xfId="0" applyFont="1" applyAlignment="1">
      <alignment vertical="center" wrapText="1"/>
    </xf>
    <xf numFmtId="0" fontId="1" fillId="13" borderId="8" xfId="0" applyFont="1" applyFill="1" applyBorder="1" applyAlignment="1">
      <alignment horizontal="left" vertical="center" wrapText="1"/>
    </xf>
    <xf numFmtId="0" fontId="1" fillId="13" borderId="9" xfId="0" applyFont="1" applyFill="1" applyBorder="1" applyAlignment="1">
      <alignment horizontal="left" vertical="center" wrapText="1"/>
    </xf>
    <xf numFmtId="0" fontId="1" fillId="13" borderId="10" xfId="0" applyFont="1" applyFill="1" applyBorder="1" applyAlignment="1">
      <alignment horizontal="left" vertical="center" wrapText="1"/>
    </xf>
    <xf numFmtId="0" fontId="41" fillId="13" borderId="0" xfId="0" quotePrefix="1" applyFont="1" applyFill="1" applyAlignment="1">
      <alignment horizontal="center"/>
    </xf>
    <xf numFmtId="43" fontId="5" fillId="0" borderId="7" xfId="0" applyNumberFormat="1" applyFont="1" applyBorder="1" applyAlignment="1">
      <alignment horizontal="center"/>
    </xf>
    <xf numFmtId="0" fontId="3" fillId="0" borderId="7" xfId="0" applyFont="1" applyBorder="1" applyAlignment="1">
      <alignment horizontal="center"/>
    </xf>
    <xf numFmtId="49" fontId="14" fillId="12" borderId="0" xfId="0" applyNumberFormat="1" applyFont="1" applyFill="1" applyAlignment="1">
      <alignment horizontal="left" vertical="center" wrapText="1"/>
    </xf>
    <xf numFmtId="0" fontId="3" fillId="0" borderId="7" xfId="0" applyFont="1" applyBorder="1" applyAlignment="1"/>
    <xf numFmtId="0" fontId="48" fillId="0" borderId="0" xfId="0" applyFont="1" applyAlignment="1">
      <alignment wrapText="1"/>
    </xf>
    <xf numFmtId="0" fontId="49" fillId="0" borderId="0" xfId="0" applyFont="1" applyAlignment="1"/>
  </cellXfs>
  <cellStyles count="7">
    <cellStyle name="Comma" xfId="1" builtinId="3"/>
    <cellStyle name="Comma0" xfId="2" xr:uid="{00000000-0005-0000-0000-000001000000}"/>
    <cellStyle name="Currency" xfId="3" builtinId="4"/>
    <cellStyle name="Currency0" xfId="4" xr:uid="{00000000-0005-0000-0000-000003000000}"/>
    <cellStyle name="Hyperlink" xfId="6" builtinId="8"/>
    <cellStyle name="Normal" xfId="0" builtinId="0"/>
    <cellStyle name="Normal 2" xfId="5"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B38"/>
  <sheetViews>
    <sheetView tabSelected="1" workbookViewId="0">
      <pane ySplit="4" topLeftCell="A5" activePane="bottomLeft" state="frozen"/>
      <selection activeCell="I17" sqref="I17"/>
      <selection pane="bottomLeft" activeCell="C3" sqref="C3"/>
    </sheetView>
  </sheetViews>
  <sheetFormatPr defaultColWidth="9.140625" defaultRowHeight="12.75" x14ac:dyDescent="0.2"/>
  <cols>
    <col min="1" max="1" width="25.42578125" style="25" customWidth="1"/>
    <col min="2" max="2" width="14.7109375" style="25" bestFit="1" customWidth="1"/>
    <col min="3" max="3" width="2.42578125" style="25" customWidth="1"/>
    <col min="4" max="16384" width="9.140625" style="25"/>
  </cols>
  <sheetData>
    <row r="1" spans="1:2" x14ac:dyDescent="0.2">
      <c r="A1" s="19" t="s">
        <v>304</v>
      </c>
    </row>
    <row r="2" spans="1:2" x14ac:dyDescent="0.2">
      <c r="A2" s="19" t="s">
        <v>188</v>
      </c>
    </row>
    <row r="3" spans="1:2" ht="13.5" thickBot="1" x14ac:dyDescent="0.25">
      <c r="A3" s="26"/>
    </row>
    <row r="4" spans="1:2" ht="13.5" thickBot="1" x14ac:dyDescent="0.25">
      <c r="A4" s="22" t="s">
        <v>184</v>
      </c>
      <c r="B4" s="23" t="s">
        <v>185</v>
      </c>
    </row>
    <row r="5" spans="1:2" x14ac:dyDescent="0.2">
      <c r="A5" s="27" t="s">
        <v>301</v>
      </c>
      <c r="B5" s="21" t="s">
        <v>187</v>
      </c>
    </row>
    <row r="6" spans="1:2" x14ac:dyDescent="0.2">
      <c r="A6" s="28" t="s">
        <v>211</v>
      </c>
      <c r="B6" s="20" t="s">
        <v>187</v>
      </c>
    </row>
    <row r="7" spans="1:2" x14ac:dyDescent="0.2">
      <c r="A7" s="28" t="s">
        <v>212</v>
      </c>
      <c r="B7" s="24" t="s">
        <v>186</v>
      </c>
    </row>
    <row r="8" spans="1:2" x14ac:dyDescent="0.2">
      <c r="A8" s="28" t="s">
        <v>213</v>
      </c>
      <c r="B8" s="24" t="s">
        <v>186</v>
      </c>
    </row>
    <row r="9" spans="1:2" x14ac:dyDescent="0.2">
      <c r="A9" s="28" t="s">
        <v>214</v>
      </c>
      <c r="B9" s="20" t="s">
        <v>187</v>
      </c>
    </row>
    <row r="10" spans="1:2" x14ac:dyDescent="0.2">
      <c r="A10" s="28" t="s">
        <v>215</v>
      </c>
      <c r="B10" s="24" t="s">
        <v>186</v>
      </c>
    </row>
    <row r="11" spans="1:2" x14ac:dyDescent="0.2">
      <c r="A11" s="28" t="s">
        <v>216</v>
      </c>
      <c r="B11" s="20" t="s">
        <v>187</v>
      </c>
    </row>
    <row r="12" spans="1:2" x14ac:dyDescent="0.2">
      <c r="A12" s="28" t="s">
        <v>217</v>
      </c>
      <c r="B12" s="24" t="s">
        <v>186</v>
      </c>
    </row>
    <row r="13" spans="1:2" x14ac:dyDescent="0.2">
      <c r="A13" s="28" t="s">
        <v>218</v>
      </c>
      <c r="B13" s="20" t="s">
        <v>187</v>
      </c>
    </row>
    <row r="14" spans="1:2" x14ac:dyDescent="0.2">
      <c r="A14" s="28" t="s">
        <v>219</v>
      </c>
      <c r="B14" s="24" t="s">
        <v>186</v>
      </c>
    </row>
    <row r="15" spans="1:2" x14ac:dyDescent="0.2">
      <c r="A15" s="28" t="s">
        <v>220</v>
      </c>
      <c r="B15" s="20" t="s">
        <v>187</v>
      </c>
    </row>
    <row r="16" spans="1:2" x14ac:dyDescent="0.2">
      <c r="A16" s="28" t="s">
        <v>221</v>
      </c>
      <c r="B16" s="24" t="s">
        <v>186</v>
      </c>
    </row>
    <row r="17" spans="1:2" x14ac:dyDescent="0.2">
      <c r="A17" s="28" t="s">
        <v>222</v>
      </c>
      <c r="B17" s="20" t="s">
        <v>187</v>
      </c>
    </row>
    <row r="18" spans="1:2" x14ac:dyDescent="0.2">
      <c r="A18" s="28" t="s">
        <v>223</v>
      </c>
      <c r="B18" s="24" t="s">
        <v>186</v>
      </c>
    </row>
    <row r="19" spans="1:2" x14ac:dyDescent="0.2">
      <c r="A19" s="28" t="s">
        <v>224</v>
      </c>
      <c r="B19" s="20" t="s">
        <v>187</v>
      </c>
    </row>
    <row r="20" spans="1:2" x14ac:dyDescent="0.2">
      <c r="A20" s="28" t="s">
        <v>225</v>
      </c>
      <c r="B20" s="24" t="s">
        <v>186</v>
      </c>
    </row>
    <row r="21" spans="1:2" x14ac:dyDescent="0.2">
      <c r="A21" s="28" t="s">
        <v>226</v>
      </c>
      <c r="B21" s="20" t="s">
        <v>187</v>
      </c>
    </row>
    <row r="22" spans="1:2" x14ac:dyDescent="0.2">
      <c r="A22" s="28" t="s">
        <v>227</v>
      </c>
      <c r="B22" s="24" t="s">
        <v>186</v>
      </c>
    </row>
    <row r="23" spans="1:2" x14ac:dyDescent="0.2">
      <c r="A23" s="28" t="s">
        <v>228</v>
      </c>
      <c r="B23" s="20" t="s">
        <v>187</v>
      </c>
    </row>
    <row r="24" spans="1:2" x14ac:dyDescent="0.2">
      <c r="A24" s="28" t="s">
        <v>229</v>
      </c>
      <c r="B24" s="24" t="s">
        <v>186</v>
      </c>
    </row>
    <row r="25" spans="1:2" x14ac:dyDescent="0.2">
      <c r="A25" s="28" t="s">
        <v>230</v>
      </c>
      <c r="B25" s="20" t="s">
        <v>187</v>
      </c>
    </row>
    <row r="26" spans="1:2" x14ac:dyDescent="0.2">
      <c r="A26" s="28" t="s">
        <v>231</v>
      </c>
      <c r="B26" s="24" t="s">
        <v>186</v>
      </c>
    </row>
    <row r="27" spans="1:2" x14ac:dyDescent="0.2">
      <c r="A27" s="28" t="s">
        <v>232</v>
      </c>
      <c r="B27" s="20" t="s">
        <v>187</v>
      </c>
    </row>
    <row r="28" spans="1:2" x14ac:dyDescent="0.2">
      <c r="A28" s="28" t="s">
        <v>233</v>
      </c>
      <c r="B28" s="24" t="s">
        <v>186</v>
      </c>
    </row>
    <row r="29" spans="1:2" x14ac:dyDescent="0.2">
      <c r="A29" s="28" t="s">
        <v>234</v>
      </c>
      <c r="B29" s="20" t="s">
        <v>187</v>
      </c>
    </row>
    <row r="30" spans="1:2" x14ac:dyDescent="0.2">
      <c r="A30" s="28" t="s">
        <v>235</v>
      </c>
      <c r="B30" s="24" t="s">
        <v>186</v>
      </c>
    </row>
    <row r="31" spans="1:2" x14ac:dyDescent="0.2">
      <c r="A31" s="28" t="s">
        <v>236</v>
      </c>
      <c r="B31" s="20" t="s">
        <v>187</v>
      </c>
    </row>
    <row r="32" spans="1:2" x14ac:dyDescent="0.2">
      <c r="A32" s="28" t="s">
        <v>237</v>
      </c>
      <c r="B32" s="24" t="s">
        <v>186</v>
      </c>
    </row>
    <row r="33" spans="1:2" x14ac:dyDescent="0.2">
      <c r="A33" s="28" t="s">
        <v>238</v>
      </c>
      <c r="B33" s="20" t="s">
        <v>187</v>
      </c>
    </row>
    <row r="34" spans="1:2" x14ac:dyDescent="0.2">
      <c r="A34" s="28" t="s">
        <v>239</v>
      </c>
      <c r="B34" s="24" t="s">
        <v>186</v>
      </c>
    </row>
    <row r="35" spans="1:2" x14ac:dyDescent="0.2">
      <c r="A35" s="28" t="s">
        <v>240</v>
      </c>
      <c r="B35" s="20" t="s">
        <v>187</v>
      </c>
    </row>
    <row r="36" spans="1:2" x14ac:dyDescent="0.2">
      <c r="A36" s="28" t="s">
        <v>241</v>
      </c>
      <c r="B36" s="24" t="s">
        <v>186</v>
      </c>
    </row>
    <row r="37" spans="1:2" x14ac:dyDescent="0.2">
      <c r="A37" s="28" t="s">
        <v>242</v>
      </c>
      <c r="B37" s="20" t="s">
        <v>187</v>
      </c>
    </row>
    <row r="38" spans="1:2" x14ac:dyDescent="0.2">
      <c r="A38" s="28" t="s">
        <v>243</v>
      </c>
      <c r="B38" s="24" t="s">
        <v>186</v>
      </c>
    </row>
  </sheetData>
  <hyperlinks>
    <hyperlink ref="A5" location="'Overall Narrative'!A1" display="Overall Narrative" xr:uid="{00000000-0004-0000-0000-000000000000}"/>
    <hyperlink ref="A7" location="'A-Loan Prog List'!A1" display="A-Loan Programs" xr:uid="{00000000-0004-0000-0000-000001000000}"/>
    <hyperlink ref="A6" location="'A-Narr'!A1" display="A -Narrative" xr:uid="{00000000-0004-0000-0000-000002000000}"/>
    <hyperlink ref="A8" location="'A-Net Assets Summary'!A1" display="A  Net Assets Summary" xr:uid="{00000000-0004-0000-0000-000003000000}"/>
    <hyperlink ref="A9" location="'B-Narr'!A1" display="B - Narrative" xr:uid="{00000000-0004-0000-0000-000004000000}"/>
    <hyperlink ref="A11" location="'C-Narr'!A1" display="C - Narrative" xr:uid="{00000000-0004-0000-0000-000005000000}"/>
    <hyperlink ref="A10" location="'B-DL Pre92'!A1" display="B_ Direct Loans Prior 92" xr:uid="{00000000-0004-0000-0000-000006000000}"/>
    <hyperlink ref="A12" location="'C-DL obl after 91'!A1" display="C_DL obl after 91" xr:uid="{00000000-0004-0000-0000-000007000000}"/>
    <hyperlink ref="A13" location="'D-Narr'!A1" display="D - Narrative" xr:uid="{00000000-0004-0000-0000-000008000000}"/>
    <hyperlink ref="A14" location="'D-Tot Amt Disb Post-91 DL'!A1" display="D_Tot Amt DL Disbursed aft 91" xr:uid="{00000000-0004-0000-0000-000009000000}"/>
    <hyperlink ref="A15" location="'E-Narr'!A1" display="E - Narrative" xr:uid="{00000000-0004-0000-0000-00000A000000}"/>
    <hyperlink ref="A16" location="'E-Sub Exp post91 DL'!A1" display="E_Sub Exp DL af91" xr:uid="{00000000-0004-0000-0000-00000B000000}"/>
    <hyperlink ref="A17" location="'F-Narr'!A1" display="F - Narrative" xr:uid="{00000000-0004-0000-0000-00000C000000}"/>
    <hyperlink ref="A18" location="'F-DL Sub Rate byProg'!A1" display="F_DL Sub Rt by Component" xr:uid="{00000000-0004-0000-0000-00000D000000}"/>
    <hyperlink ref="A19" location="'G-Narr'!A1" display="G - Narrative" xr:uid="{00000000-0004-0000-0000-00000E000000}"/>
    <hyperlink ref="A20" location="'G-Recon SubCostAllow Post91 DL'!A1" display="G_Schd RecnSubCst AlownDLPst91" xr:uid="{00000000-0004-0000-0000-00000F000000}"/>
    <hyperlink ref="A21" location="'H-Narr'!A1" display="H - Narrative" xr:uid="{00000000-0004-0000-0000-000010000000}"/>
    <hyperlink ref="A22" location="'H-Dflt Guar Ln pre92'!A1" display="H_ Dflt Guar L  pr92" xr:uid="{00000000-0004-0000-0000-000011000000}"/>
    <hyperlink ref="A23" location="'I-Narr'!A1" display="I - Narrative" xr:uid="{00000000-0004-0000-0000-000012000000}"/>
    <hyperlink ref="A24" location="'I-Dflt Guar Ln post91'!A1" display="I_Dft Guar L af 91" xr:uid="{00000000-0004-0000-0000-000013000000}"/>
    <hyperlink ref="A25" location="'J-Narr'!A1" display="J - Narrative" xr:uid="{00000000-0004-0000-0000-000014000000}"/>
    <hyperlink ref="A26" location="'J-Guar Lns os '!A1" display="J_Guar Lns Outstg" xr:uid="{00000000-0004-0000-0000-000015000000}"/>
    <hyperlink ref="A27" location="'K-Narr'!A1" display="K - Narrative" xr:uid="{00000000-0004-0000-0000-000016000000}"/>
    <hyperlink ref="A28" location="'K-LnGuar Liab'!A1" display="K_Liab for Loan Guarantees" xr:uid="{00000000-0004-0000-0000-000017000000}"/>
    <hyperlink ref="A29" location="'L-Narr'!A1" display="L - Narrative" xr:uid="{00000000-0004-0000-0000-000018000000}"/>
    <hyperlink ref="A30" location="'L-LnGuar Subs Exp'!A1" display="L_Loan Guar Subsidy Exp" xr:uid="{00000000-0004-0000-0000-000019000000}"/>
    <hyperlink ref="A31" location="'M-Narr'!A1" display="M - Narrative" xr:uid="{00000000-0004-0000-0000-00001A000000}"/>
    <hyperlink ref="A32" location="'M-SubsRt LnGuar byProg'!A1" display="M_SubsRt LnGuar by ProgCompont" xr:uid="{00000000-0004-0000-0000-00001B000000}"/>
    <hyperlink ref="A33" location="'N-Narr'!A1" display="N - Narrative" xr:uid="{00000000-0004-0000-0000-00001C000000}"/>
    <hyperlink ref="A34" location="'N-Recon LnGuar Liab'!A1" display="N_Sch Recon LGar Liab Bal" xr:uid="{00000000-0004-0000-0000-00001D000000}"/>
    <hyperlink ref="A35" location="'O-Narr'!A1" display="O - Narrative" xr:uid="{00000000-0004-0000-0000-00001E000000}"/>
    <hyperlink ref="A36" location="'O-Adm exp'!A1" display="O_Admin exp" xr:uid="{00000000-0004-0000-0000-00001F000000}"/>
    <hyperlink ref="A37" location="'P-Narr'!A1" display="P_Narrative" xr:uid="{00000000-0004-0000-0000-000020000000}"/>
    <hyperlink ref="A38" location="'P-Loans Rec rollfrwd'!A1" display="P_Loans Receivable" xr:uid="{00000000-0004-0000-0000-000021000000}"/>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zoomScaleNormal="100" workbookViewId="0">
      <selection activeCell="B3" sqref="B3"/>
    </sheetView>
  </sheetViews>
  <sheetFormatPr defaultColWidth="9.140625" defaultRowHeight="12.75" x14ac:dyDescent="0.2"/>
  <cols>
    <col min="1" max="1" width="53" style="25" customWidth="1"/>
    <col min="2" max="2" width="2.28515625" style="25" customWidth="1"/>
    <col min="3" max="16384" width="9.140625" style="25"/>
  </cols>
  <sheetData>
    <row r="1" spans="1:1" x14ac:dyDescent="0.2">
      <c r="A1" s="29" t="s">
        <v>188</v>
      </c>
    </row>
    <row r="2" spans="1:1" ht="31.5" x14ac:dyDescent="0.2">
      <c r="A2" s="387" t="s">
        <v>294</v>
      </c>
    </row>
    <row r="4" spans="1:1" ht="41.25" customHeight="1" x14ac:dyDescent="0.2">
      <c r="A4" s="31" t="s">
        <v>193</v>
      </c>
    </row>
  </sheetData>
  <phoneticPr fontId="0" type="noConversion"/>
  <hyperlinks>
    <hyperlink ref="A1" location="Index!A1" display="#Index!A1" xr:uid="{00000000-0004-0000-0900-000000000000}"/>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0"/>
    <pageSetUpPr fitToPage="1"/>
  </sheetPr>
  <dimension ref="A1:D35"/>
  <sheetViews>
    <sheetView zoomScaleNormal="100" workbookViewId="0">
      <selection activeCell="B4" sqref="B4"/>
    </sheetView>
  </sheetViews>
  <sheetFormatPr defaultColWidth="9.28515625" defaultRowHeight="12.75" x14ac:dyDescent="0.2"/>
  <cols>
    <col min="1" max="1" width="55.42578125" style="132" customWidth="1"/>
    <col min="2" max="2" width="1.42578125" style="121" customWidth="1"/>
    <col min="3" max="3" width="15.7109375" style="121" customWidth="1"/>
    <col min="4" max="4" width="1.7109375" style="121" customWidth="1"/>
    <col min="5" max="16384" width="9.28515625" style="121"/>
  </cols>
  <sheetData>
    <row r="1" spans="1:4" x14ac:dyDescent="0.2">
      <c r="A1" s="386" t="s">
        <v>188</v>
      </c>
    </row>
    <row r="2" spans="1:4" ht="6.95" customHeight="1" x14ac:dyDescent="0.2">
      <c r="A2" s="29"/>
    </row>
    <row r="3" spans="1:4" ht="15.75" x14ac:dyDescent="0.25">
      <c r="A3" s="122" t="s">
        <v>293</v>
      </c>
      <c r="B3" s="123"/>
      <c r="C3" s="123"/>
    </row>
    <row r="4" spans="1:4" x14ac:dyDescent="0.2">
      <c r="A4" s="124"/>
      <c r="B4" s="123"/>
      <c r="C4" s="123"/>
    </row>
    <row r="5" spans="1:4" ht="6.95" customHeight="1" x14ac:dyDescent="0.2">
      <c r="A5" s="125"/>
      <c r="B5" s="123"/>
      <c r="C5" s="126"/>
    </row>
    <row r="6" spans="1:4" ht="25.5" x14ac:dyDescent="0.2">
      <c r="A6" s="127" t="s">
        <v>26</v>
      </c>
      <c r="B6" s="123"/>
      <c r="C6" s="128" t="str">
        <f>+'A-Loan Prog List'!A3</f>
        <v>FY 2024</v>
      </c>
      <c r="D6" s="129"/>
    </row>
    <row r="7" spans="1:4" ht="6.95" customHeight="1" x14ac:dyDescent="0.2">
      <c r="A7" s="124"/>
      <c r="B7" s="123"/>
      <c r="C7" s="320"/>
    </row>
    <row r="8" spans="1:4" x14ac:dyDescent="0.2">
      <c r="A8" s="9" t="s">
        <v>72</v>
      </c>
      <c r="B8" s="123"/>
      <c r="C8" s="321"/>
    </row>
    <row r="9" spans="1:4" ht="6.95" customHeight="1" x14ac:dyDescent="0.2">
      <c r="A9" s="9"/>
      <c r="B9" s="123"/>
      <c r="C9" s="320"/>
    </row>
    <row r="10" spans="1:4" ht="15" customHeight="1" x14ac:dyDescent="0.2">
      <c r="A10" s="88" t="s">
        <v>71</v>
      </c>
      <c r="B10" s="123"/>
      <c r="C10" s="321"/>
    </row>
    <row r="11" spans="1:4" ht="6.95" customHeight="1" x14ac:dyDescent="0.2">
      <c r="A11" s="9"/>
      <c r="B11" s="123"/>
      <c r="C11" s="320"/>
    </row>
    <row r="12" spans="1:4" x14ac:dyDescent="0.2">
      <c r="A12" s="9" t="s">
        <v>76</v>
      </c>
      <c r="B12" s="123"/>
      <c r="C12" s="321"/>
    </row>
    <row r="13" spans="1:4" ht="6.95" customHeight="1" x14ac:dyDescent="0.2">
      <c r="A13" s="9"/>
      <c r="B13" s="123"/>
      <c r="C13" s="320"/>
    </row>
    <row r="14" spans="1:4" ht="15" customHeight="1" x14ac:dyDescent="0.2">
      <c r="A14" s="80" t="s">
        <v>11</v>
      </c>
      <c r="B14" s="123"/>
      <c r="C14" s="321"/>
    </row>
    <row r="15" spans="1:4" ht="6.95" customHeight="1" x14ac:dyDescent="0.2">
      <c r="A15" s="9"/>
      <c r="B15" s="123"/>
      <c r="C15" s="320"/>
    </row>
    <row r="16" spans="1:4" ht="15" customHeight="1" x14ac:dyDescent="0.2">
      <c r="A16" s="9" t="s">
        <v>60</v>
      </c>
      <c r="B16" s="123"/>
      <c r="C16" s="321"/>
    </row>
    <row r="17" spans="1:3" ht="6.95" customHeight="1" x14ac:dyDescent="0.2">
      <c r="A17" s="9"/>
      <c r="B17" s="123"/>
      <c r="C17" s="320"/>
    </row>
    <row r="18" spans="1:3" x14ac:dyDescent="0.2">
      <c r="A18" s="9" t="s">
        <v>77</v>
      </c>
      <c r="B18" s="123"/>
      <c r="C18" s="321"/>
    </row>
    <row r="19" spans="1:3" ht="6.95" customHeight="1" x14ac:dyDescent="0.2">
      <c r="A19" s="9"/>
      <c r="B19" s="123"/>
      <c r="C19" s="320"/>
    </row>
    <row r="20" spans="1:3" x14ac:dyDescent="0.2">
      <c r="A20" s="88" t="s">
        <v>55</v>
      </c>
      <c r="B20" s="123"/>
      <c r="C20" s="321"/>
    </row>
    <row r="21" spans="1:3" ht="6.95" customHeight="1" x14ac:dyDescent="0.2">
      <c r="A21" s="9"/>
      <c r="B21" s="123"/>
      <c r="C21" s="320"/>
    </row>
    <row r="22" spans="1:3" ht="16.5" customHeight="1" x14ac:dyDescent="0.2">
      <c r="A22" s="80" t="s">
        <v>63</v>
      </c>
      <c r="B22" s="123"/>
      <c r="C22" s="321"/>
    </row>
    <row r="23" spans="1:3" ht="6.95" customHeight="1" x14ac:dyDescent="0.2">
      <c r="A23" s="9"/>
      <c r="B23" s="123"/>
      <c r="C23" s="320"/>
    </row>
    <row r="24" spans="1:3" ht="15" customHeight="1" x14ac:dyDescent="0.2">
      <c r="A24" s="9" t="s">
        <v>44</v>
      </c>
      <c r="B24" s="123"/>
      <c r="C24" s="321"/>
    </row>
    <row r="25" spans="1:3" ht="6.95" customHeight="1" x14ac:dyDescent="0.2">
      <c r="A25" s="9"/>
      <c r="B25" s="123"/>
      <c r="C25" s="320"/>
    </row>
    <row r="26" spans="1:3" ht="15" customHeight="1" x14ac:dyDescent="0.2">
      <c r="A26" s="88" t="s">
        <v>62</v>
      </c>
      <c r="B26" s="123"/>
      <c r="C26" s="321"/>
    </row>
    <row r="27" spans="1:3" ht="6.95" customHeight="1" x14ac:dyDescent="0.2">
      <c r="A27" s="9"/>
      <c r="B27" s="123"/>
      <c r="C27" s="320"/>
    </row>
    <row r="28" spans="1:3" x14ac:dyDescent="0.2">
      <c r="A28" s="9" t="s">
        <v>75</v>
      </c>
      <c r="B28" s="123"/>
      <c r="C28" s="321"/>
    </row>
    <row r="29" spans="1:3" ht="6.95" customHeight="1" x14ac:dyDescent="0.2">
      <c r="A29" s="9"/>
      <c r="B29" s="123"/>
      <c r="C29" s="320"/>
    </row>
    <row r="30" spans="1:3" ht="15" customHeight="1" x14ac:dyDescent="0.2">
      <c r="A30" s="88" t="s">
        <v>61</v>
      </c>
      <c r="B30" s="123"/>
      <c r="C30" s="321"/>
    </row>
    <row r="31" spans="1:3" ht="6.95" customHeight="1" x14ac:dyDescent="0.2">
      <c r="A31" s="9"/>
      <c r="B31" s="123"/>
      <c r="C31" s="323"/>
    </row>
    <row r="32" spans="1:3" ht="4.5" customHeight="1" x14ac:dyDescent="0.2">
      <c r="A32" s="124"/>
      <c r="B32" s="123"/>
      <c r="C32" s="322"/>
    </row>
    <row r="33" spans="1:3" ht="18" customHeight="1" x14ac:dyDescent="0.2">
      <c r="A33" s="124"/>
      <c r="B33" s="123"/>
      <c r="C33" s="131">
        <f>SUM(C7:C32)</f>
        <v>0</v>
      </c>
    </row>
    <row r="34" spans="1:3" ht="6.95" customHeight="1" thickBot="1" x14ac:dyDescent="0.25">
      <c r="C34" s="133"/>
    </row>
    <row r="35" spans="1:3" ht="6.95" customHeight="1" thickTop="1" x14ac:dyDescent="0.2"/>
  </sheetData>
  <protectedRanges>
    <protectedRange sqref="A30:C31 A8:C28" name="Range1"/>
  </protectedRanges>
  <phoneticPr fontId="0" type="noConversion"/>
  <hyperlinks>
    <hyperlink ref="A1" location="Index!A1" display="#Index!A1" xr:uid="{00000000-0004-0000-0A00-000000000000}"/>
  </hyperlinks>
  <printOptions gridLines="1"/>
  <pageMargins left="1.5" right="0.25" top="1" bottom="1" header="0.5" footer="0.5"/>
  <pageSetup orientation="portrait" blackAndWhite="1" r:id="rId1"/>
  <headerFooter alignWithMargins="0">
    <oddFooter>&amp;C&amp;F--&amp;A: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8"/>
  <sheetViews>
    <sheetView zoomScaleNormal="100" workbookViewId="0">
      <selection activeCell="B3" sqref="B3"/>
    </sheetView>
  </sheetViews>
  <sheetFormatPr defaultColWidth="9.28515625" defaultRowHeight="14.25" x14ac:dyDescent="0.2"/>
  <cols>
    <col min="1" max="1" width="72.7109375" style="134" customWidth="1"/>
    <col min="2" max="2" width="2" style="134" customWidth="1"/>
    <col min="3" max="16384" width="9.28515625" style="134"/>
  </cols>
  <sheetData>
    <row r="1" spans="1:2" x14ac:dyDescent="0.2">
      <c r="A1" s="29" t="s">
        <v>188</v>
      </c>
      <c r="B1" s="33"/>
    </row>
    <row r="2" spans="1:2" s="33" customFormat="1" ht="30" x14ac:dyDescent="0.25">
      <c r="A2" s="135" t="s">
        <v>292</v>
      </c>
    </row>
    <row r="4" spans="1:2" ht="89.25" customHeight="1" x14ac:dyDescent="0.2">
      <c r="A4" s="136" t="s">
        <v>194</v>
      </c>
    </row>
    <row r="5" spans="1:2" ht="15" x14ac:dyDescent="0.2">
      <c r="A5" s="136"/>
    </row>
    <row r="6" spans="1:2" ht="58.5" customHeight="1" x14ac:dyDescent="0.2">
      <c r="A6" s="32" t="s">
        <v>195</v>
      </c>
    </row>
    <row r="7" spans="1:2" x14ac:dyDescent="0.2">
      <c r="A7" s="32"/>
    </row>
    <row r="8" spans="1:2" ht="43.5" customHeight="1" x14ac:dyDescent="0.2">
      <c r="A8" s="32" t="s">
        <v>196</v>
      </c>
    </row>
  </sheetData>
  <phoneticPr fontId="0" type="noConversion"/>
  <hyperlinks>
    <hyperlink ref="A1" location="Index!A1" display="#Index!A1" xr:uid="{00000000-0004-0000-0B00-000000000000}"/>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0"/>
  </sheetPr>
  <dimension ref="A1:V100"/>
  <sheetViews>
    <sheetView showGridLines="0" zoomScale="90" zoomScaleNormal="90" workbookViewId="0">
      <selection activeCell="B4" sqref="B4"/>
    </sheetView>
  </sheetViews>
  <sheetFormatPr defaultColWidth="9.28515625" defaultRowHeight="12.75" x14ac:dyDescent="0.2"/>
  <cols>
    <col min="1" max="1" width="56.140625" style="9" customWidth="1"/>
    <col min="2" max="2" width="1.28515625" style="5" customWidth="1"/>
    <col min="3" max="3" width="14.5703125" style="5" bestFit="1" customWidth="1"/>
    <col min="4" max="4" width="1.28515625" style="5" customWidth="1"/>
    <col min="5" max="5" width="12.140625" style="5" bestFit="1" customWidth="1"/>
    <col min="6" max="6" width="1.28515625" style="5" customWidth="1"/>
    <col min="7" max="7" width="12.5703125" style="5" bestFit="1" customWidth="1"/>
    <col min="8" max="8" width="1.42578125" style="5" customWidth="1"/>
    <col min="9" max="9" width="14.5703125" style="5" bestFit="1" customWidth="1"/>
    <col min="10" max="10" width="1.28515625" style="5" customWidth="1"/>
    <col min="11" max="11" width="14.5703125" style="5" bestFit="1" customWidth="1"/>
    <col min="12" max="12" width="1.42578125" style="5" customWidth="1"/>
    <col min="13" max="16384" width="9.28515625" style="5"/>
  </cols>
  <sheetData>
    <row r="1" spans="1:11" x14ac:dyDescent="0.2">
      <c r="A1" s="29" t="s">
        <v>188</v>
      </c>
    </row>
    <row r="2" spans="1:11" ht="6.95" customHeight="1" x14ac:dyDescent="0.2">
      <c r="A2" s="29"/>
    </row>
    <row r="3" spans="1:11" ht="15.75" x14ac:dyDescent="0.25">
      <c r="A3" s="72" t="s">
        <v>291</v>
      </c>
      <c r="B3" s="108"/>
      <c r="C3" s="108"/>
      <c r="D3" s="108"/>
      <c r="E3" s="108"/>
      <c r="F3" s="108"/>
    </row>
    <row r="6" spans="1:11" ht="15" x14ac:dyDescent="0.25">
      <c r="A6" s="211" t="s">
        <v>122</v>
      </c>
    </row>
    <row r="7" spans="1:11" x14ac:dyDescent="0.2">
      <c r="A7" s="271" t="str">
        <f>+'A-Loan Prog List'!A3</f>
        <v>FY 2024</v>
      </c>
      <c r="B7" s="273"/>
      <c r="C7" s="267"/>
      <c r="D7" s="274"/>
      <c r="E7" s="274"/>
      <c r="F7" s="274"/>
      <c r="G7" s="274"/>
      <c r="H7" s="274"/>
      <c r="I7" s="274"/>
      <c r="J7" s="274"/>
      <c r="K7" s="274"/>
    </row>
    <row r="8" spans="1:11" ht="38.25" x14ac:dyDescent="0.2">
      <c r="A8" s="138" t="s">
        <v>42</v>
      </c>
      <c r="B8" s="139"/>
      <c r="C8" s="140" t="s">
        <v>123</v>
      </c>
      <c r="D8" s="139"/>
      <c r="E8" s="140" t="s">
        <v>20</v>
      </c>
      <c r="F8" s="139"/>
      <c r="G8" s="140" t="s">
        <v>24</v>
      </c>
      <c r="H8" s="140"/>
      <c r="I8" s="140" t="s">
        <v>19</v>
      </c>
      <c r="J8" s="139"/>
      <c r="K8" s="140" t="s">
        <v>21</v>
      </c>
    </row>
    <row r="9" spans="1:11" ht="6.95" customHeight="1" x14ac:dyDescent="0.2">
      <c r="C9" s="301"/>
      <c r="D9" s="301"/>
      <c r="E9" s="301"/>
      <c r="F9" s="301"/>
      <c r="G9" s="301"/>
      <c r="H9" s="301"/>
      <c r="I9" s="302"/>
    </row>
    <row r="10" spans="1:11" x14ac:dyDescent="0.2">
      <c r="A10" s="88" t="s">
        <v>72</v>
      </c>
      <c r="C10" s="309"/>
      <c r="D10" s="306"/>
      <c r="E10" s="309"/>
      <c r="F10" s="306"/>
      <c r="G10" s="309"/>
      <c r="H10" s="306"/>
      <c r="I10" s="315"/>
      <c r="K10" s="142">
        <f>SUM(C10:I10)</f>
        <v>0</v>
      </c>
    </row>
    <row r="11" spans="1:11" ht="6.95" customHeight="1" x14ac:dyDescent="0.2">
      <c r="A11" s="88"/>
      <c r="C11" s="311"/>
      <c r="D11" s="306"/>
      <c r="E11" s="311"/>
      <c r="F11" s="306"/>
      <c r="G11" s="311"/>
      <c r="H11" s="306"/>
      <c r="I11" s="316"/>
      <c r="K11" s="142"/>
    </row>
    <row r="12" spans="1:11" x14ac:dyDescent="0.2">
      <c r="A12" s="88" t="s">
        <v>71</v>
      </c>
      <c r="C12" s="309"/>
      <c r="D12" s="306"/>
      <c r="E12" s="309"/>
      <c r="F12" s="306"/>
      <c r="G12" s="309"/>
      <c r="H12" s="306"/>
      <c r="I12" s="315"/>
      <c r="K12" s="142">
        <f>SUM(C12:I12)</f>
        <v>0</v>
      </c>
    </row>
    <row r="13" spans="1:11" ht="6.95" customHeight="1" x14ac:dyDescent="0.2">
      <c r="C13" s="311"/>
      <c r="D13" s="306"/>
      <c r="E13" s="311"/>
      <c r="F13" s="306"/>
      <c r="G13" s="311"/>
      <c r="H13" s="306"/>
      <c r="I13" s="316"/>
      <c r="K13" s="142"/>
    </row>
    <row r="14" spans="1:11" x14ac:dyDescent="0.2">
      <c r="A14" s="88" t="s">
        <v>73</v>
      </c>
      <c r="C14" s="309"/>
      <c r="D14" s="306"/>
      <c r="E14" s="309"/>
      <c r="F14" s="306"/>
      <c r="G14" s="309"/>
      <c r="H14" s="306"/>
      <c r="I14" s="315"/>
      <c r="K14" s="142">
        <f>SUM(C14:I14)</f>
        <v>0</v>
      </c>
    </row>
    <row r="15" spans="1:11" ht="6.95" customHeight="1" x14ac:dyDescent="0.2">
      <c r="A15" s="88"/>
      <c r="C15" s="311"/>
      <c r="D15" s="306"/>
      <c r="E15" s="311"/>
      <c r="F15" s="306"/>
      <c r="G15" s="311"/>
      <c r="H15" s="306"/>
      <c r="I15" s="316"/>
      <c r="K15" s="142"/>
    </row>
    <row r="16" spans="1:11" x14ac:dyDescent="0.2">
      <c r="A16" s="9" t="s">
        <v>60</v>
      </c>
      <c r="C16" s="309"/>
      <c r="D16" s="306"/>
      <c r="E16" s="309"/>
      <c r="F16" s="306"/>
      <c r="G16" s="309"/>
      <c r="H16" s="306"/>
      <c r="I16" s="315"/>
      <c r="J16" s="5">
        <v>0</v>
      </c>
      <c r="K16" s="142">
        <f>SUM(C16:I16)</f>
        <v>0</v>
      </c>
    </row>
    <row r="17" spans="1:11" ht="6.95" customHeight="1" x14ac:dyDescent="0.2">
      <c r="C17" s="311"/>
      <c r="D17" s="306"/>
      <c r="E17" s="311"/>
      <c r="F17" s="306"/>
      <c r="G17" s="311"/>
      <c r="H17" s="306"/>
      <c r="I17" s="316"/>
      <c r="K17" s="142"/>
    </row>
    <row r="18" spans="1:11" x14ac:dyDescent="0.2">
      <c r="A18" s="80" t="s">
        <v>11</v>
      </c>
      <c r="C18" s="309"/>
      <c r="D18" s="306"/>
      <c r="E18" s="309"/>
      <c r="F18" s="306"/>
      <c r="G18" s="309"/>
      <c r="H18" s="306"/>
      <c r="I18" s="315"/>
      <c r="K18" s="142">
        <f>SUM(C18:I18)</f>
        <v>0</v>
      </c>
    </row>
    <row r="19" spans="1:11" ht="6.95" customHeight="1" x14ac:dyDescent="0.2">
      <c r="C19" s="301"/>
      <c r="D19" s="301"/>
      <c r="E19" s="301"/>
      <c r="F19" s="301"/>
      <c r="G19" s="301"/>
      <c r="H19" s="301"/>
      <c r="I19" s="317"/>
    </row>
    <row r="20" spans="1:11" x14ac:dyDescent="0.2">
      <c r="A20" s="88" t="s">
        <v>74</v>
      </c>
      <c r="C20" s="309"/>
      <c r="D20" s="306"/>
      <c r="E20" s="309"/>
      <c r="F20" s="306"/>
      <c r="G20" s="309"/>
      <c r="H20" s="306"/>
      <c r="I20" s="315"/>
      <c r="K20" s="142">
        <f>SUM(C20:I20)</f>
        <v>0</v>
      </c>
    </row>
    <row r="21" spans="1:11" ht="6.95" customHeight="1" x14ac:dyDescent="0.2">
      <c r="A21" s="88"/>
      <c r="C21" s="311"/>
      <c r="D21" s="306"/>
      <c r="E21" s="311"/>
      <c r="F21" s="306"/>
      <c r="G21" s="311"/>
      <c r="H21" s="306"/>
      <c r="I21" s="316"/>
      <c r="K21" s="142"/>
    </row>
    <row r="22" spans="1:11" x14ac:dyDescent="0.2">
      <c r="A22" s="9" t="s">
        <v>44</v>
      </c>
      <c r="C22" s="309"/>
      <c r="D22" s="306"/>
      <c r="E22" s="309"/>
      <c r="F22" s="306"/>
      <c r="G22" s="309"/>
      <c r="H22" s="306"/>
      <c r="I22" s="315"/>
      <c r="J22" s="5">
        <v>0</v>
      </c>
      <c r="K22" s="142">
        <f>SUM(C22:I22)</f>
        <v>0</v>
      </c>
    </row>
    <row r="23" spans="1:11" ht="6.95" customHeight="1" x14ac:dyDescent="0.2">
      <c r="C23" s="311"/>
      <c r="D23" s="306"/>
      <c r="E23" s="311"/>
      <c r="F23" s="306"/>
      <c r="G23" s="311"/>
      <c r="H23" s="306"/>
      <c r="I23" s="316"/>
      <c r="K23" s="142"/>
    </row>
    <row r="24" spans="1:11" x14ac:dyDescent="0.2">
      <c r="A24" s="88" t="s">
        <v>55</v>
      </c>
      <c r="C24" s="309"/>
      <c r="D24" s="306"/>
      <c r="E24" s="309"/>
      <c r="F24" s="306"/>
      <c r="G24" s="309"/>
      <c r="H24" s="306"/>
      <c r="I24" s="315"/>
      <c r="K24" s="142">
        <f>SUM(C24:I24)</f>
        <v>0</v>
      </c>
    </row>
    <row r="25" spans="1:11" ht="6.95" customHeight="1" x14ac:dyDescent="0.2">
      <c r="C25" s="311"/>
      <c r="D25" s="306"/>
      <c r="E25" s="311"/>
      <c r="F25" s="306"/>
      <c r="G25" s="311"/>
      <c r="H25" s="306"/>
      <c r="I25" s="316"/>
      <c r="K25" s="142"/>
    </row>
    <row r="26" spans="1:11" x14ac:dyDescent="0.2">
      <c r="A26" s="80" t="s">
        <v>63</v>
      </c>
      <c r="C26" s="309"/>
      <c r="D26" s="306"/>
      <c r="E26" s="309"/>
      <c r="F26" s="306"/>
      <c r="G26" s="309"/>
      <c r="H26" s="306"/>
      <c r="I26" s="315"/>
      <c r="J26" s="5">
        <v>0</v>
      </c>
      <c r="K26" s="142">
        <f>SUM(C26:I26)</f>
        <v>0</v>
      </c>
    </row>
    <row r="27" spans="1:11" ht="6.95" customHeight="1" x14ac:dyDescent="0.2">
      <c r="C27" s="311"/>
      <c r="D27" s="306"/>
      <c r="E27" s="311"/>
      <c r="F27" s="306"/>
      <c r="G27" s="311"/>
      <c r="H27" s="306"/>
      <c r="I27" s="316"/>
      <c r="K27" s="142"/>
    </row>
    <row r="28" spans="1:11" x14ac:dyDescent="0.2">
      <c r="A28" s="88" t="s">
        <v>62</v>
      </c>
      <c r="C28" s="309"/>
      <c r="D28" s="306"/>
      <c r="E28" s="309"/>
      <c r="F28" s="306"/>
      <c r="G28" s="309"/>
      <c r="H28" s="306"/>
      <c r="I28" s="315"/>
      <c r="K28" s="142">
        <f>SUM(C28:I28)</f>
        <v>0</v>
      </c>
    </row>
    <row r="29" spans="1:11" ht="6.75" customHeight="1" x14ac:dyDescent="0.2">
      <c r="C29" s="311"/>
      <c r="D29" s="306"/>
      <c r="E29" s="311"/>
      <c r="F29" s="306"/>
      <c r="G29" s="311"/>
      <c r="H29" s="306"/>
      <c r="I29" s="316"/>
      <c r="K29" s="142"/>
    </row>
    <row r="30" spans="1:11" x14ac:dyDescent="0.2">
      <c r="A30" s="9" t="s">
        <v>75</v>
      </c>
      <c r="C30" s="318"/>
      <c r="D30" s="319"/>
      <c r="E30" s="318"/>
      <c r="F30" s="319"/>
      <c r="G30" s="318"/>
      <c r="H30" s="319"/>
      <c r="I30" s="315"/>
      <c r="K30" s="288">
        <f t="shared" ref="K30" si="0">SUM(C30:I30)</f>
        <v>0</v>
      </c>
    </row>
    <row r="31" spans="1:11" ht="6.95" customHeight="1" x14ac:dyDescent="0.2">
      <c r="C31" s="301"/>
      <c r="D31" s="301"/>
      <c r="E31" s="301"/>
      <c r="F31" s="301"/>
      <c r="G31" s="301"/>
      <c r="H31" s="301"/>
      <c r="I31" s="317"/>
    </row>
    <row r="32" spans="1:11" x14ac:dyDescent="0.2">
      <c r="A32" s="88" t="s">
        <v>61</v>
      </c>
      <c r="C32" s="318"/>
      <c r="D32" s="319"/>
      <c r="E32" s="318"/>
      <c r="F32" s="319"/>
      <c r="G32" s="318"/>
      <c r="H32" s="319"/>
      <c r="I32" s="315"/>
      <c r="K32" s="288">
        <f>SUM(C32:I32)</f>
        <v>0</v>
      </c>
    </row>
    <row r="33" spans="1:22" ht="6.95" customHeight="1" x14ac:dyDescent="0.2">
      <c r="C33" s="311"/>
      <c r="D33" s="306"/>
      <c r="E33" s="311"/>
      <c r="F33" s="306"/>
      <c r="G33" s="311"/>
      <c r="H33" s="306"/>
      <c r="I33" s="316"/>
      <c r="K33" s="142"/>
    </row>
    <row r="34" spans="1:22" ht="16.5" customHeight="1" thickBot="1" x14ac:dyDescent="0.25">
      <c r="A34" s="9" t="s">
        <v>21</v>
      </c>
      <c r="C34" s="234">
        <f>SUM(C9:C31)</f>
        <v>0</v>
      </c>
      <c r="E34" s="234">
        <f>SUM(E9:E31)</f>
        <v>0</v>
      </c>
      <c r="G34" s="234">
        <f>SUM(G9:G31)</f>
        <v>0</v>
      </c>
      <c r="I34" s="234">
        <f>SUM(I9:I31)</f>
        <v>0</v>
      </c>
      <c r="K34" s="234">
        <f>SUM(K9:K31)</f>
        <v>0</v>
      </c>
    </row>
    <row r="35" spans="1:22" ht="6.95" customHeight="1" thickTop="1" x14ac:dyDescent="0.2"/>
    <row r="37" spans="1:22" ht="18" customHeight="1" x14ac:dyDescent="0.25">
      <c r="A37" s="211" t="s">
        <v>92</v>
      </c>
      <c r="B37" s="144"/>
      <c r="C37" s="144"/>
      <c r="D37" s="144"/>
      <c r="I37" s="53"/>
      <c r="J37" s="53"/>
      <c r="K37" s="53"/>
      <c r="L37" s="53"/>
      <c r="M37" s="53"/>
      <c r="N37" s="53"/>
      <c r="O37" s="53"/>
      <c r="P37" s="53"/>
      <c r="Q37" s="53"/>
      <c r="R37" s="53"/>
      <c r="S37" s="53"/>
      <c r="T37" s="53"/>
      <c r="U37" s="53"/>
      <c r="V37" s="53"/>
    </row>
    <row r="38" spans="1:22" ht="42" customHeight="1" x14ac:dyDescent="0.25">
      <c r="A38" s="394" t="s">
        <v>198</v>
      </c>
      <c r="B38" s="394"/>
      <c r="C38" s="394"/>
      <c r="D38" s="394"/>
      <c r="E38" s="394"/>
      <c r="F38" s="394"/>
      <c r="G38" s="394"/>
      <c r="H38" s="394"/>
      <c r="I38" s="394"/>
      <c r="J38" s="394"/>
      <c r="K38" s="394"/>
      <c r="L38" s="53"/>
      <c r="M38" s="53"/>
      <c r="N38" s="53"/>
      <c r="O38" s="53"/>
      <c r="P38" s="53"/>
      <c r="Q38" s="53"/>
      <c r="R38" s="53"/>
      <c r="S38" s="53"/>
      <c r="T38" s="53"/>
      <c r="U38" s="53"/>
      <c r="V38" s="53"/>
    </row>
    <row r="39" spans="1:22" x14ac:dyDescent="0.2">
      <c r="A39" s="271" t="str">
        <f>+A7</f>
        <v>FY 2024</v>
      </c>
      <c r="B39" s="272"/>
      <c r="C39" s="267"/>
      <c r="D39" s="271"/>
      <c r="E39" s="271"/>
      <c r="F39" s="271"/>
      <c r="G39" s="271"/>
      <c r="H39" s="271"/>
      <c r="I39" s="271"/>
      <c r="J39" s="271"/>
      <c r="K39" s="271"/>
    </row>
    <row r="40" spans="1:22" ht="40.5" customHeight="1" x14ac:dyDescent="0.2">
      <c r="A40" s="145" t="s">
        <v>42</v>
      </c>
      <c r="B40" s="115"/>
      <c r="C40" s="140" t="s">
        <v>38</v>
      </c>
      <c r="D40" s="115"/>
      <c r="E40" s="115"/>
      <c r="F40" s="115"/>
      <c r="G40" s="140" t="s">
        <v>39</v>
      </c>
      <c r="H40" s="139"/>
      <c r="I40" s="286" t="s">
        <v>40</v>
      </c>
      <c r="J40" s="139"/>
      <c r="K40" s="140" t="s">
        <v>41</v>
      </c>
    </row>
    <row r="41" spans="1:22" ht="6.95" customHeight="1" x14ac:dyDescent="0.2">
      <c r="C41" s="301"/>
      <c r="D41" s="301"/>
      <c r="E41" s="301"/>
      <c r="F41" s="301"/>
      <c r="G41" s="301"/>
      <c r="H41" s="301"/>
      <c r="I41" s="304"/>
    </row>
    <row r="42" spans="1:22" x14ac:dyDescent="0.2">
      <c r="A42" s="88" t="s">
        <v>72</v>
      </c>
      <c r="C42" s="309"/>
      <c r="D42" s="306"/>
      <c r="E42" s="306"/>
      <c r="F42" s="306"/>
      <c r="G42" s="309"/>
      <c r="H42" s="306"/>
      <c r="I42" s="310"/>
      <c r="K42" s="142">
        <f>+G42+I42</f>
        <v>0</v>
      </c>
    </row>
    <row r="43" spans="1:22" ht="6.95" customHeight="1" x14ac:dyDescent="0.2">
      <c r="A43" s="88"/>
      <c r="C43" s="306"/>
      <c r="D43" s="306"/>
      <c r="E43" s="306"/>
      <c r="F43" s="306"/>
      <c r="G43" s="306"/>
      <c r="H43" s="306"/>
      <c r="I43" s="308"/>
      <c r="K43" s="142"/>
    </row>
    <row r="44" spans="1:22" x14ac:dyDescent="0.2">
      <c r="A44" s="88" t="s">
        <v>82</v>
      </c>
      <c r="C44" s="305"/>
      <c r="D44" s="306"/>
      <c r="E44" s="306"/>
      <c r="F44" s="306"/>
      <c r="G44" s="305"/>
      <c r="H44" s="306"/>
      <c r="I44" s="307"/>
      <c r="K44" s="142">
        <f>+G44+I44</f>
        <v>0</v>
      </c>
    </row>
    <row r="45" spans="1:22" ht="6.95" customHeight="1" x14ac:dyDescent="0.2">
      <c r="C45" s="306"/>
      <c r="D45" s="306"/>
      <c r="E45" s="306"/>
      <c r="F45" s="306"/>
      <c r="G45" s="306"/>
      <c r="H45" s="306"/>
      <c r="I45" s="308"/>
      <c r="K45" s="142"/>
    </row>
    <row r="46" spans="1:22" x14ac:dyDescent="0.2">
      <c r="A46" s="88" t="s">
        <v>73</v>
      </c>
      <c r="C46" s="309"/>
      <c r="D46" s="306"/>
      <c r="E46" s="306"/>
      <c r="F46" s="306"/>
      <c r="G46" s="309"/>
      <c r="H46" s="306"/>
      <c r="I46" s="310"/>
      <c r="K46" s="142">
        <f>+G46+I46</f>
        <v>0</v>
      </c>
    </row>
    <row r="47" spans="1:22" ht="6.95" customHeight="1" x14ac:dyDescent="0.2">
      <c r="A47" s="88"/>
      <c r="C47" s="306"/>
      <c r="D47" s="306"/>
      <c r="E47" s="306"/>
      <c r="F47" s="306"/>
      <c r="G47" s="306"/>
      <c r="H47" s="306"/>
      <c r="I47" s="308"/>
      <c r="K47" s="142"/>
    </row>
    <row r="48" spans="1:22" x14ac:dyDescent="0.2">
      <c r="A48" s="80" t="s">
        <v>11</v>
      </c>
      <c r="C48" s="305"/>
      <c r="D48" s="306"/>
      <c r="E48" s="306"/>
      <c r="F48" s="306"/>
      <c r="G48" s="305"/>
      <c r="H48" s="306"/>
      <c r="I48" s="307"/>
      <c r="K48" s="142">
        <f>+G48+I48</f>
        <v>0</v>
      </c>
    </row>
    <row r="49" spans="1:11" ht="6.95" customHeight="1" x14ac:dyDescent="0.2">
      <c r="C49" s="311"/>
      <c r="D49" s="306"/>
      <c r="E49" s="306"/>
      <c r="F49" s="306"/>
      <c r="G49" s="311"/>
      <c r="H49" s="306"/>
      <c r="I49" s="312"/>
      <c r="K49" s="142"/>
    </row>
    <row r="50" spans="1:11" x14ac:dyDescent="0.2">
      <c r="A50" s="9" t="s">
        <v>60</v>
      </c>
      <c r="C50" s="309"/>
      <c r="D50" s="306"/>
      <c r="E50" s="306"/>
      <c r="F50" s="306"/>
      <c r="G50" s="309"/>
      <c r="H50" s="306"/>
      <c r="I50" s="310"/>
      <c r="K50" s="142">
        <f>+G50+I50</f>
        <v>0</v>
      </c>
    </row>
    <row r="51" spans="1:11" ht="6.95" customHeight="1" x14ac:dyDescent="0.2">
      <c r="C51" s="306"/>
      <c r="D51" s="306"/>
      <c r="E51" s="306"/>
      <c r="F51" s="306"/>
      <c r="G51" s="306"/>
      <c r="H51" s="306"/>
      <c r="I51" s="308"/>
      <c r="K51" s="142"/>
    </row>
    <row r="52" spans="1:11" x14ac:dyDescent="0.2">
      <c r="A52" s="88" t="s">
        <v>74</v>
      </c>
      <c r="C52" s="305"/>
      <c r="D52" s="306"/>
      <c r="E52" s="306"/>
      <c r="F52" s="306"/>
      <c r="G52" s="305"/>
      <c r="H52" s="306"/>
      <c r="I52" s="307"/>
      <c r="K52" s="142">
        <f>+G52+I52</f>
        <v>0</v>
      </c>
    </row>
    <row r="53" spans="1:11" ht="6.95" customHeight="1" x14ac:dyDescent="0.2">
      <c r="A53" s="88"/>
      <c r="C53" s="306"/>
      <c r="D53" s="306"/>
      <c r="E53" s="306"/>
      <c r="F53" s="306"/>
      <c r="G53" s="306"/>
      <c r="H53" s="306"/>
      <c r="I53" s="308"/>
      <c r="K53" s="142"/>
    </row>
    <row r="54" spans="1:11" x14ac:dyDescent="0.2">
      <c r="A54" s="88" t="s">
        <v>55</v>
      </c>
      <c r="C54" s="309"/>
      <c r="D54" s="306"/>
      <c r="E54" s="306"/>
      <c r="F54" s="306"/>
      <c r="G54" s="309"/>
      <c r="H54" s="306"/>
      <c r="I54" s="310"/>
      <c r="K54" s="142">
        <f>+G54+I54</f>
        <v>0</v>
      </c>
    </row>
    <row r="55" spans="1:11" ht="6.95" customHeight="1" x14ac:dyDescent="0.2">
      <c r="C55" s="306"/>
      <c r="D55" s="306"/>
      <c r="E55" s="306"/>
      <c r="F55" s="306"/>
      <c r="G55" s="306"/>
      <c r="H55" s="306"/>
      <c r="I55" s="308"/>
      <c r="K55" s="142"/>
    </row>
    <row r="56" spans="1:11" x14ac:dyDescent="0.2">
      <c r="A56" s="80" t="s">
        <v>63</v>
      </c>
      <c r="C56" s="305"/>
      <c r="D56" s="306"/>
      <c r="E56" s="306"/>
      <c r="F56" s="306"/>
      <c r="G56" s="305"/>
      <c r="H56" s="306"/>
      <c r="I56" s="307"/>
      <c r="J56" s="5">
        <v>0</v>
      </c>
      <c r="K56" s="142">
        <f>+G56+I56</f>
        <v>0</v>
      </c>
    </row>
    <row r="57" spans="1:11" ht="6.95" customHeight="1" x14ac:dyDescent="0.2">
      <c r="C57" s="311"/>
      <c r="D57" s="306"/>
      <c r="E57" s="306"/>
      <c r="F57" s="306"/>
      <c r="G57" s="311"/>
      <c r="H57" s="306"/>
      <c r="I57" s="312"/>
      <c r="K57" s="142"/>
    </row>
    <row r="58" spans="1:11" x14ac:dyDescent="0.2">
      <c r="A58" s="9" t="s">
        <v>44</v>
      </c>
      <c r="C58" s="309"/>
      <c r="D58" s="306"/>
      <c r="E58" s="306"/>
      <c r="F58" s="306"/>
      <c r="G58" s="309"/>
      <c r="H58" s="306"/>
      <c r="I58" s="310"/>
      <c r="K58" s="142">
        <f>+G58+I58</f>
        <v>0</v>
      </c>
    </row>
    <row r="59" spans="1:11" ht="6.95" customHeight="1" x14ac:dyDescent="0.2">
      <c r="C59" s="306"/>
      <c r="D59" s="306"/>
      <c r="E59" s="306"/>
      <c r="F59" s="306"/>
      <c r="G59" s="306"/>
      <c r="H59" s="306"/>
      <c r="I59" s="308"/>
      <c r="K59" s="142"/>
    </row>
    <row r="60" spans="1:11" x14ac:dyDescent="0.2">
      <c r="A60" s="88" t="s">
        <v>61</v>
      </c>
      <c r="C60" s="305"/>
      <c r="D60" s="306"/>
      <c r="E60" s="306"/>
      <c r="F60" s="306"/>
      <c r="G60" s="305"/>
      <c r="H60" s="306"/>
      <c r="I60" s="307"/>
      <c r="K60" s="142">
        <f>+G60+I60</f>
        <v>0</v>
      </c>
    </row>
    <row r="61" spans="1:11" ht="6.95" customHeight="1" x14ac:dyDescent="0.2">
      <c r="C61" s="306"/>
      <c r="D61" s="306"/>
      <c r="E61" s="306"/>
      <c r="F61" s="306"/>
      <c r="G61" s="306"/>
      <c r="H61" s="306"/>
      <c r="I61" s="308"/>
      <c r="K61" s="142"/>
    </row>
    <row r="62" spans="1:11" x14ac:dyDescent="0.2">
      <c r="A62" s="88" t="s">
        <v>62</v>
      </c>
      <c r="C62" s="309"/>
      <c r="D62" s="306"/>
      <c r="E62" s="306"/>
      <c r="F62" s="306"/>
      <c r="G62" s="309"/>
      <c r="H62" s="306"/>
      <c r="I62" s="310"/>
      <c r="K62" s="142">
        <f>+G62+I62</f>
        <v>0</v>
      </c>
    </row>
    <row r="63" spans="1:11" ht="6.95" customHeight="1" x14ac:dyDescent="0.2">
      <c r="C63" s="306"/>
      <c r="D63" s="306"/>
      <c r="E63" s="306"/>
      <c r="F63" s="306"/>
      <c r="G63" s="306"/>
      <c r="H63" s="306"/>
      <c r="I63" s="308"/>
      <c r="K63" s="142"/>
    </row>
    <row r="64" spans="1:11" x14ac:dyDescent="0.2">
      <c r="A64" s="9" t="s">
        <v>75</v>
      </c>
      <c r="C64" s="305"/>
      <c r="D64" s="306"/>
      <c r="E64" s="306"/>
      <c r="F64" s="306"/>
      <c r="G64" s="305"/>
      <c r="H64" s="306"/>
      <c r="I64" s="307"/>
      <c r="K64" s="142">
        <f t="shared" ref="K64" si="1">+G64+I64</f>
        <v>0</v>
      </c>
    </row>
    <row r="65" spans="1:11" ht="6.95" customHeight="1" x14ac:dyDescent="0.2">
      <c r="C65" s="313"/>
      <c r="D65" s="301"/>
      <c r="E65" s="301"/>
      <c r="F65" s="301"/>
      <c r="G65" s="313"/>
      <c r="H65" s="301"/>
      <c r="I65" s="314"/>
      <c r="K65" s="143"/>
    </row>
    <row r="66" spans="1:11" ht="18" customHeight="1" thickBot="1" x14ac:dyDescent="0.25">
      <c r="A66" s="9" t="s">
        <v>21</v>
      </c>
      <c r="C66" s="103">
        <f>SUM(C48:C65)</f>
        <v>0</v>
      </c>
      <c r="G66" s="103">
        <f>SUM(G41:G65)</f>
        <v>0</v>
      </c>
      <c r="I66" s="287">
        <f>SUM(I41:I65)</f>
        <v>0</v>
      </c>
      <c r="K66" s="103">
        <f>SUM(K41:K65)</f>
        <v>0</v>
      </c>
    </row>
    <row r="67" spans="1:11" ht="13.5" thickTop="1" x14ac:dyDescent="0.2"/>
    <row r="69" spans="1:11" x14ac:dyDescent="0.2">
      <c r="A69" s="73" t="s">
        <v>52</v>
      </c>
      <c r="B69" s="144"/>
      <c r="C69" s="144"/>
    </row>
    <row r="70" spans="1:11" ht="6.95" customHeight="1" x14ac:dyDescent="0.2"/>
    <row r="71" spans="1:11" x14ac:dyDescent="0.2">
      <c r="A71" s="146" t="s">
        <v>42</v>
      </c>
      <c r="C71" s="109" t="str">
        <f>+A7</f>
        <v>FY 2024</v>
      </c>
      <c r="D71" s="111"/>
      <c r="E71" s="6"/>
    </row>
    <row r="72" spans="1:11" ht="6.95" customHeight="1" x14ac:dyDescent="0.2">
      <c r="E72" s="6"/>
    </row>
    <row r="73" spans="1:11" x14ac:dyDescent="0.2">
      <c r="A73" s="88" t="s">
        <v>72</v>
      </c>
      <c r="C73" s="141">
        <f>+K10+C42+K42</f>
        <v>0</v>
      </c>
      <c r="E73" s="6"/>
    </row>
    <row r="74" spans="1:11" ht="6.75" customHeight="1" x14ac:dyDescent="0.2">
      <c r="A74" s="88"/>
      <c r="C74" s="141"/>
      <c r="E74" s="6"/>
    </row>
    <row r="75" spans="1:11" x14ac:dyDescent="0.2">
      <c r="A75" s="88" t="s">
        <v>82</v>
      </c>
      <c r="C75" s="141">
        <f>+K12+C44+K44</f>
        <v>0</v>
      </c>
      <c r="E75" s="6"/>
    </row>
    <row r="76" spans="1:11" ht="6.95" customHeight="1" x14ac:dyDescent="0.2">
      <c r="C76" s="141"/>
      <c r="E76" s="6"/>
    </row>
    <row r="77" spans="1:11" x14ac:dyDescent="0.2">
      <c r="A77" s="88" t="s">
        <v>73</v>
      </c>
      <c r="C77" s="141">
        <f>+K14+C46+K46</f>
        <v>0</v>
      </c>
      <c r="E77" s="6"/>
    </row>
    <row r="78" spans="1:11" ht="6.95" customHeight="1" x14ac:dyDescent="0.2">
      <c r="A78" s="88"/>
      <c r="C78" s="141"/>
      <c r="E78" s="6"/>
    </row>
    <row r="79" spans="1:11" x14ac:dyDescent="0.2">
      <c r="A79" s="80" t="s">
        <v>11</v>
      </c>
      <c r="C79" s="141">
        <f>+K18+C48+K48</f>
        <v>0</v>
      </c>
      <c r="E79" s="6"/>
    </row>
    <row r="80" spans="1:11" ht="6.95" customHeight="1" x14ac:dyDescent="0.2">
      <c r="C80" s="141"/>
      <c r="E80" s="6"/>
    </row>
    <row r="81" spans="1:5" x14ac:dyDescent="0.2">
      <c r="A81" s="9" t="s">
        <v>60</v>
      </c>
      <c r="C81" s="141">
        <f>+K16+C50+K50</f>
        <v>0</v>
      </c>
      <c r="E81" s="6"/>
    </row>
    <row r="82" spans="1:5" ht="6.95" customHeight="1" x14ac:dyDescent="0.2">
      <c r="C82" s="141"/>
      <c r="E82" s="6"/>
    </row>
    <row r="83" spans="1:5" x14ac:dyDescent="0.2">
      <c r="A83" s="88" t="s">
        <v>74</v>
      </c>
      <c r="C83" s="141">
        <f>+K20+C52+K52</f>
        <v>0</v>
      </c>
      <c r="E83" s="6"/>
    </row>
    <row r="84" spans="1:5" ht="6.95" customHeight="1" x14ac:dyDescent="0.2">
      <c r="A84" s="88"/>
      <c r="C84" s="141"/>
      <c r="E84" s="6"/>
    </row>
    <row r="85" spans="1:5" x14ac:dyDescent="0.2">
      <c r="A85" s="88" t="s">
        <v>55</v>
      </c>
      <c r="C85" s="141">
        <f>+K24+C54+K54</f>
        <v>0</v>
      </c>
      <c r="E85" s="6"/>
    </row>
    <row r="86" spans="1:5" ht="6.95" customHeight="1" x14ac:dyDescent="0.2">
      <c r="C86" s="141"/>
      <c r="E86" s="6"/>
    </row>
    <row r="87" spans="1:5" x14ac:dyDescent="0.2">
      <c r="A87" s="80" t="s">
        <v>63</v>
      </c>
      <c r="C87" s="141">
        <f>+K26+C56+K56</f>
        <v>0</v>
      </c>
      <c r="E87" s="6"/>
    </row>
    <row r="88" spans="1:5" ht="6.95" customHeight="1" x14ac:dyDescent="0.2">
      <c r="C88" s="141"/>
      <c r="E88" s="6"/>
    </row>
    <row r="89" spans="1:5" x14ac:dyDescent="0.2">
      <c r="A89" s="9" t="s">
        <v>44</v>
      </c>
      <c r="C89" s="141">
        <f>+K22+C58+K58</f>
        <v>0</v>
      </c>
      <c r="E89" s="6"/>
    </row>
    <row r="90" spans="1:5" ht="6.95" customHeight="1" x14ac:dyDescent="0.2">
      <c r="C90" s="141"/>
      <c r="E90" s="6"/>
    </row>
    <row r="91" spans="1:5" x14ac:dyDescent="0.2">
      <c r="A91" s="88" t="s">
        <v>62</v>
      </c>
      <c r="C91" s="141">
        <f>+K28+C62+K62</f>
        <v>0</v>
      </c>
      <c r="E91" s="6"/>
    </row>
    <row r="92" spans="1:5" ht="6.95" customHeight="1" x14ac:dyDescent="0.2">
      <c r="A92" s="88"/>
      <c r="C92" s="141"/>
      <c r="E92" s="6"/>
    </row>
    <row r="93" spans="1:5" x14ac:dyDescent="0.2">
      <c r="A93" s="9" t="s">
        <v>75</v>
      </c>
      <c r="C93" s="141">
        <f>+K30+C64+K64</f>
        <v>0</v>
      </c>
      <c r="E93" s="6"/>
    </row>
    <row r="94" spans="1:5" ht="6.95" customHeight="1" x14ac:dyDescent="0.2">
      <c r="A94" s="88"/>
      <c r="C94" s="147"/>
      <c r="E94" s="6"/>
    </row>
    <row r="95" spans="1:5" x14ac:dyDescent="0.2">
      <c r="A95" s="88" t="s">
        <v>61</v>
      </c>
      <c r="C95" s="147">
        <f>+K32+C60+K60</f>
        <v>0</v>
      </c>
      <c r="E95" s="6"/>
    </row>
    <row r="96" spans="1:5" ht="6.95" customHeight="1" x14ac:dyDescent="0.2">
      <c r="C96" s="141"/>
      <c r="E96" s="6"/>
    </row>
    <row r="97" spans="1:5" ht="13.5" thickBot="1" x14ac:dyDescent="0.25">
      <c r="A97" s="9" t="s">
        <v>21</v>
      </c>
      <c r="C97" s="234">
        <f>SUM(C72:C95)</f>
        <v>0</v>
      </c>
      <c r="E97" s="6"/>
    </row>
    <row r="98" spans="1:5" ht="6.95" customHeight="1" thickTop="1" x14ac:dyDescent="0.2">
      <c r="A98" s="88"/>
      <c r="C98" s="147"/>
      <c r="E98" s="6"/>
    </row>
    <row r="99" spans="1:5" x14ac:dyDescent="0.2">
      <c r="A99" s="88" t="s">
        <v>93</v>
      </c>
      <c r="C99" s="147">
        <f>+K34+C66+K66</f>
        <v>0</v>
      </c>
      <c r="E99" s="147"/>
    </row>
    <row r="100" spans="1:5" x14ac:dyDescent="0.2">
      <c r="A100" s="9" t="s">
        <v>94</v>
      </c>
      <c r="C100" s="147">
        <f>+C97-C99</f>
        <v>0</v>
      </c>
      <c r="E100" s="147"/>
    </row>
  </sheetData>
  <protectedRanges>
    <protectedRange sqref="C99 C73:C96 A10:I33 A42:I65" name="Range1"/>
  </protectedRanges>
  <mergeCells count="1">
    <mergeCell ref="A38:K38"/>
  </mergeCells>
  <phoneticPr fontId="0" type="noConversion"/>
  <hyperlinks>
    <hyperlink ref="A1" location="Index!A1" display="#Index!A1" xr:uid="{00000000-0004-0000-0C00-000000000000}"/>
  </hyperlinks>
  <printOptions horizontalCentered="1"/>
  <pageMargins left="0.2" right="0.2" top="1" bottom="1" header="0.5" footer="0.5"/>
  <pageSetup scale="89" fitToHeight="4" orientation="landscape" blackAndWhite="1" r:id="rId1"/>
  <headerFooter alignWithMargins="0">
    <oddFooter>&amp;C&amp;F--&amp;A:  Page &amp;P of &amp;N</oddFooter>
  </headerFooter>
  <rowBreaks count="2" manualBreakCount="2">
    <brk id="35" max="16383" man="1"/>
    <brk id="67" max="16383" man="1"/>
  </rowBreaks>
  <ignoredErrors>
    <ignoredError sqref="K22"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14"/>
  <sheetViews>
    <sheetView zoomScaleNormal="100" workbookViewId="0">
      <selection activeCell="B3" sqref="B3"/>
    </sheetView>
  </sheetViews>
  <sheetFormatPr defaultColWidth="9.28515625" defaultRowHeight="12.75" x14ac:dyDescent="0.2"/>
  <cols>
    <col min="1" max="1" width="73.7109375" style="25" customWidth="1"/>
    <col min="2" max="2" width="1.7109375" style="25" customWidth="1"/>
    <col min="3" max="16384" width="9.28515625" style="25"/>
  </cols>
  <sheetData>
    <row r="1" spans="1:2" x14ac:dyDescent="0.2">
      <c r="A1" s="29" t="s">
        <v>188</v>
      </c>
    </row>
    <row r="2" spans="1:2" ht="31.5" x14ac:dyDescent="0.25">
      <c r="A2" s="148" t="s">
        <v>290</v>
      </c>
    </row>
    <row r="4" spans="1:2" s="6" customFormat="1" ht="102" customHeight="1" x14ac:dyDescent="0.2">
      <c r="A4" s="31" t="s">
        <v>124</v>
      </c>
      <c r="B4" s="149"/>
    </row>
    <row r="5" spans="1:2" s="6" customFormat="1" ht="14.25" x14ac:dyDescent="0.2">
      <c r="A5" s="31"/>
      <c r="B5" s="149"/>
    </row>
    <row r="6" spans="1:2" s="6" customFormat="1" ht="17.25" customHeight="1" x14ac:dyDescent="0.2">
      <c r="A6" s="150" t="s">
        <v>116</v>
      </c>
      <c r="B6" s="149"/>
    </row>
    <row r="7" spans="1:2" s="6" customFormat="1" ht="98.25" customHeight="1" x14ac:dyDescent="0.2">
      <c r="A7" s="31" t="s">
        <v>246</v>
      </c>
      <c r="B7" s="149"/>
    </row>
    <row r="8" spans="1:2" s="6" customFormat="1" ht="14.25" x14ac:dyDescent="0.2">
      <c r="A8" s="151"/>
      <c r="B8" s="149"/>
    </row>
    <row r="9" spans="1:2" x14ac:dyDescent="0.2">
      <c r="A9" s="16"/>
      <c r="B9" s="16"/>
    </row>
    <row r="10" spans="1:2" x14ac:dyDescent="0.2">
      <c r="A10" s="16"/>
      <c r="B10" s="16"/>
    </row>
    <row r="11" spans="1:2" x14ac:dyDescent="0.2">
      <c r="A11" s="16"/>
    </row>
    <row r="14" spans="1:2" x14ac:dyDescent="0.2">
      <c r="A14" s="16" t="s">
        <v>34</v>
      </c>
    </row>
  </sheetData>
  <phoneticPr fontId="0" type="noConversion"/>
  <hyperlinks>
    <hyperlink ref="A1" location="Index!A1" display="#Index!A1" xr:uid="{00000000-0004-0000-0D00-000000000000}"/>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0"/>
    <pageSetUpPr fitToPage="1"/>
  </sheetPr>
  <dimension ref="A1:K33"/>
  <sheetViews>
    <sheetView showGridLines="0" zoomScaleNormal="100" workbookViewId="0">
      <pane ySplit="5" topLeftCell="A6" activePane="bottomLeft" state="frozen"/>
      <selection activeCell="I17" sqref="I17"/>
      <selection pane="bottomLeft" activeCell="B6" sqref="B6"/>
    </sheetView>
  </sheetViews>
  <sheetFormatPr defaultColWidth="8.42578125" defaultRowHeight="12.75" x14ac:dyDescent="0.2"/>
  <cols>
    <col min="1" max="1" width="52.85546875" style="5" bestFit="1" customWidth="1"/>
    <col min="2" max="2" width="1.42578125" style="5" customWidth="1"/>
    <col min="3" max="3" width="11" style="5" bestFit="1" customWidth="1"/>
    <col min="4" max="4" width="1.42578125" style="5" customWidth="1"/>
    <col min="5" max="5" width="8.85546875" style="5" bestFit="1" customWidth="1"/>
    <col min="6" max="6" width="1.42578125" style="5" customWidth="1"/>
    <col min="7" max="7" width="11" style="5" bestFit="1" customWidth="1"/>
    <col min="8" max="8" width="1.42578125" style="5" customWidth="1"/>
    <col min="9" max="9" width="7.28515625" style="5" bestFit="1" customWidth="1"/>
    <col min="10" max="10" width="1.42578125" style="5" customWidth="1"/>
    <col min="11" max="11" width="8.42578125" style="5" bestFit="1" customWidth="1"/>
    <col min="12" max="12" width="1.7109375" style="5" customWidth="1"/>
    <col min="13" max="16384" width="8.42578125" style="5"/>
  </cols>
  <sheetData>
    <row r="1" spans="1:11" x14ac:dyDescent="0.2">
      <c r="A1" s="29" t="s">
        <v>188</v>
      </c>
    </row>
    <row r="2" spans="1:11" x14ac:dyDescent="0.2">
      <c r="A2" s="110" t="s">
        <v>289</v>
      </c>
    </row>
    <row r="4" spans="1:11" x14ac:dyDescent="0.2">
      <c r="A4" s="152" t="str">
        <f>+'A-Loan Prog List'!A3</f>
        <v>FY 2024</v>
      </c>
      <c r="B4" s="4"/>
      <c r="C4" s="4"/>
      <c r="D4" s="152"/>
      <c r="E4" s="152"/>
      <c r="F4" s="152"/>
      <c r="G4" s="152"/>
      <c r="H4" s="152"/>
      <c r="I4" s="152"/>
      <c r="J4" s="152"/>
      <c r="K4" s="4"/>
    </row>
    <row r="5" spans="1:11" ht="38.25" x14ac:dyDescent="0.2">
      <c r="A5" s="153" t="s">
        <v>26</v>
      </c>
      <c r="B5" s="154"/>
      <c r="C5" s="155" t="s">
        <v>123</v>
      </c>
      <c r="D5" s="154"/>
      <c r="E5" s="155" t="s">
        <v>20</v>
      </c>
      <c r="F5" s="154"/>
      <c r="G5" s="155" t="s">
        <v>24</v>
      </c>
      <c r="H5" s="154"/>
      <c r="I5" s="155" t="s">
        <v>19</v>
      </c>
      <c r="J5" s="154"/>
      <c r="K5" s="155" t="s">
        <v>21</v>
      </c>
    </row>
    <row r="6" spans="1:11" ht="6.95" customHeight="1" x14ac:dyDescent="0.2">
      <c r="C6" s="301"/>
      <c r="D6" s="301"/>
      <c r="E6" s="301"/>
      <c r="F6" s="301"/>
      <c r="G6" s="301"/>
      <c r="H6" s="301"/>
      <c r="I6" s="302"/>
    </row>
    <row r="7" spans="1:11" x14ac:dyDescent="0.2">
      <c r="A7" s="215" t="s">
        <v>72</v>
      </c>
      <c r="C7" s="293"/>
      <c r="D7" s="294"/>
      <c r="E7" s="293"/>
      <c r="F7" s="295"/>
      <c r="G7" s="293"/>
      <c r="H7" s="294"/>
      <c r="I7" s="296"/>
      <c r="J7" s="156"/>
      <c r="K7" s="291">
        <f>SUM(C7:J7)</f>
        <v>0</v>
      </c>
    </row>
    <row r="8" spans="1:11" ht="6.95" customHeight="1" x14ac:dyDescent="0.2">
      <c r="A8" s="215"/>
      <c r="C8" s="297"/>
      <c r="D8" s="294"/>
      <c r="E8" s="297"/>
      <c r="F8" s="294"/>
      <c r="G8" s="297"/>
      <c r="H8" s="294"/>
      <c r="I8" s="298"/>
      <c r="J8" s="156"/>
      <c r="K8" s="292"/>
    </row>
    <row r="9" spans="1:11" x14ac:dyDescent="0.2">
      <c r="A9" s="193" t="s">
        <v>82</v>
      </c>
      <c r="C9" s="293"/>
      <c r="D9" s="294"/>
      <c r="E9" s="293"/>
      <c r="F9" s="295"/>
      <c r="G9" s="293"/>
      <c r="H9" s="294"/>
      <c r="I9" s="296"/>
      <c r="J9" s="156"/>
      <c r="K9" s="291">
        <f>SUM(C9:J9)</f>
        <v>0</v>
      </c>
    </row>
    <row r="10" spans="1:11" ht="6.95" customHeight="1" x14ac:dyDescent="0.2">
      <c r="A10" s="193"/>
      <c r="C10" s="297"/>
      <c r="D10" s="294"/>
      <c r="E10" s="297"/>
      <c r="F10" s="294"/>
      <c r="G10" s="297"/>
      <c r="H10" s="294"/>
      <c r="I10" s="298"/>
      <c r="J10" s="156"/>
      <c r="K10" s="292"/>
    </row>
    <row r="11" spans="1:11" x14ac:dyDescent="0.2">
      <c r="A11" s="215" t="s">
        <v>73</v>
      </c>
      <c r="C11" s="293"/>
      <c r="D11" s="294"/>
      <c r="E11" s="293"/>
      <c r="F11" s="295"/>
      <c r="G11" s="293"/>
      <c r="H11" s="294"/>
      <c r="I11" s="296"/>
      <c r="J11" s="156"/>
      <c r="K11" s="291">
        <f>SUM(C11:J11)</f>
        <v>0</v>
      </c>
    </row>
    <row r="12" spans="1:11" ht="6.95" customHeight="1" x14ac:dyDescent="0.2">
      <c r="A12" s="215"/>
      <c r="C12" s="297"/>
      <c r="D12" s="294"/>
      <c r="E12" s="297"/>
      <c r="F12" s="294"/>
      <c r="G12" s="297"/>
      <c r="H12" s="294"/>
      <c r="I12" s="298"/>
      <c r="J12" s="156"/>
      <c r="K12" s="292"/>
    </row>
    <row r="13" spans="1:11" x14ac:dyDescent="0.2">
      <c r="A13" s="259" t="s">
        <v>11</v>
      </c>
      <c r="C13" s="293"/>
      <c r="D13" s="294"/>
      <c r="E13" s="293"/>
      <c r="F13" s="295"/>
      <c r="G13" s="293"/>
      <c r="H13" s="294"/>
      <c r="I13" s="296"/>
      <c r="J13" s="156"/>
      <c r="K13" s="291">
        <f>SUM(C13:J13)</f>
        <v>0</v>
      </c>
    </row>
    <row r="14" spans="1:11" ht="6.95" customHeight="1" x14ac:dyDescent="0.2">
      <c r="A14" s="193"/>
      <c r="C14" s="297"/>
      <c r="D14" s="294"/>
      <c r="E14" s="297"/>
      <c r="F14" s="294"/>
      <c r="G14" s="297"/>
      <c r="H14" s="294"/>
      <c r="I14" s="298"/>
      <c r="J14" s="156"/>
      <c r="K14" s="292"/>
    </row>
    <row r="15" spans="1:11" x14ac:dyDescent="0.2">
      <c r="A15" s="289" t="s">
        <v>125</v>
      </c>
      <c r="C15" s="293"/>
      <c r="D15" s="294"/>
      <c r="E15" s="293"/>
      <c r="F15" s="295"/>
      <c r="G15" s="293"/>
      <c r="H15" s="294"/>
      <c r="I15" s="296"/>
      <c r="J15" s="156"/>
      <c r="K15" s="291">
        <f>SUM(C15:I15)</f>
        <v>0</v>
      </c>
    </row>
    <row r="16" spans="1:11" ht="6.95" customHeight="1" x14ac:dyDescent="0.2">
      <c r="A16" s="290"/>
      <c r="C16" s="297"/>
      <c r="D16" s="294"/>
      <c r="E16" s="297"/>
      <c r="F16" s="294"/>
      <c r="G16" s="297"/>
      <c r="H16" s="294"/>
      <c r="I16" s="298"/>
      <c r="J16" s="156"/>
      <c r="K16" s="292"/>
    </row>
    <row r="17" spans="1:11" x14ac:dyDescent="0.2">
      <c r="A17" s="193" t="s">
        <v>60</v>
      </c>
      <c r="C17" s="293"/>
      <c r="D17" s="294"/>
      <c r="E17" s="293"/>
      <c r="F17" s="295"/>
      <c r="G17" s="293"/>
      <c r="H17" s="294"/>
      <c r="I17" s="296"/>
      <c r="J17" s="156"/>
      <c r="K17" s="291">
        <f>SUM(C17:J17)</f>
        <v>0</v>
      </c>
    </row>
    <row r="18" spans="1:11" ht="6.95" customHeight="1" x14ac:dyDescent="0.2">
      <c r="A18" s="193"/>
      <c r="C18" s="297"/>
      <c r="D18" s="294"/>
      <c r="E18" s="297"/>
      <c r="F18" s="294"/>
      <c r="G18" s="297"/>
      <c r="H18" s="294"/>
      <c r="I18" s="298"/>
      <c r="J18" s="156"/>
      <c r="K18" s="292"/>
    </row>
    <row r="19" spans="1:11" x14ac:dyDescent="0.2">
      <c r="A19" s="215" t="s">
        <v>74</v>
      </c>
      <c r="C19" s="293"/>
      <c r="D19" s="294"/>
      <c r="E19" s="293"/>
      <c r="F19" s="295"/>
      <c r="G19" s="293"/>
      <c r="H19" s="294"/>
      <c r="I19" s="296"/>
      <c r="J19" s="156"/>
      <c r="K19" s="291">
        <f>SUM(C19:J19)</f>
        <v>0</v>
      </c>
    </row>
    <row r="20" spans="1:11" ht="6.95" customHeight="1" x14ac:dyDescent="0.2">
      <c r="A20" s="215"/>
      <c r="C20" s="297"/>
      <c r="D20" s="294"/>
      <c r="E20" s="297"/>
      <c r="F20" s="294"/>
      <c r="G20" s="297"/>
      <c r="H20" s="294"/>
      <c r="I20" s="298"/>
      <c r="J20" s="156"/>
      <c r="K20" s="292"/>
    </row>
    <row r="21" spans="1:11" x14ac:dyDescent="0.2">
      <c r="A21" s="193" t="s">
        <v>55</v>
      </c>
      <c r="C21" s="293"/>
      <c r="D21" s="294"/>
      <c r="E21" s="293"/>
      <c r="F21" s="295"/>
      <c r="G21" s="293"/>
      <c r="H21" s="294"/>
      <c r="I21" s="296"/>
      <c r="J21" s="156"/>
      <c r="K21" s="291">
        <f>SUM(C21:J21)</f>
        <v>0</v>
      </c>
    </row>
    <row r="22" spans="1:11" ht="6.95" customHeight="1" x14ac:dyDescent="0.2">
      <c r="A22" s="193"/>
      <c r="C22" s="297"/>
      <c r="D22" s="294"/>
      <c r="E22" s="297"/>
      <c r="F22" s="294"/>
      <c r="G22" s="297"/>
      <c r="H22" s="294"/>
      <c r="I22" s="298"/>
      <c r="J22" s="156"/>
      <c r="K22" s="292"/>
    </row>
    <row r="23" spans="1:11" x14ac:dyDescent="0.2">
      <c r="A23" s="259" t="s">
        <v>63</v>
      </c>
      <c r="C23" s="293"/>
      <c r="D23" s="294"/>
      <c r="E23" s="293"/>
      <c r="F23" s="295"/>
      <c r="G23" s="293"/>
      <c r="H23" s="294"/>
      <c r="I23" s="296"/>
      <c r="J23" s="156"/>
      <c r="K23" s="291">
        <f>SUM(C23:J23)</f>
        <v>0</v>
      </c>
    </row>
    <row r="24" spans="1:11" ht="6.95" customHeight="1" x14ac:dyDescent="0.2">
      <c r="A24" s="193"/>
      <c r="C24" s="297"/>
      <c r="D24" s="294"/>
      <c r="E24" s="297"/>
      <c r="F24" s="294"/>
      <c r="G24" s="297"/>
      <c r="H24" s="294"/>
      <c r="I24" s="298"/>
      <c r="J24" s="156"/>
      <c r="K24" s="292"/>
    </row>
    <row r="25" spans="1:11" x14ac:dyDescent="0.2">
      <c r="A25" s="193" t="s">
        <v>44</v>
      </c>
      <c r="C25" s="293"/>
      <c r="D25" s="294"/>
      <c r="E25" s="293"/>
      <c r="F25" s="295"/>
      <c r="G25" s="293"/>
      <c r="H25" s="294"/>
      <c r="I25" s="296"/>
      <c r="J25" s="156"/>
      <c r="K25" s="291">
        <f>SUM(C25:J25)</f>
        <v>0</v>
      </c>
    </row>
    <row r="26" spans="1:11" ht="6.95" customHeight="1" x14ac:dyDescent="0.2">
      <c r="A26" s="193"/>
      <c r="C26" s="297"/>
      <c r="D26" s="294"/>
      <c r="E26" s="297"/>
      <c r="F26" s="294"/>
      <c r="G26" s="297"/>
      <c r="H26" s="294"/>
      <c r="I26" s="298"/>
      <c r="J26" s="156"/>
      <c r="K26" s="292"/>
    </row>
    <row r="27" spans="1:11" x14ac:dyDescent="0.2">
      <c r="A27" s="193" t="s">
        <v>62</v>
      </c>
      <c r="C27" s="293"/>
      <c r="D27" s="294"/>
      <c r="E27" s="293"/>
      <c r="F27" s="295"/>
      <c r="G27" s="293"/>
      <c r="H27" s="294"/>
      <c r="I27" s="296"/>
      <c r="J27" s="156"/>
      <c r="K27" s="291">
        <f>SUM(C27:J27)</f>
        <v>0</v>
      </c>
    </row>
    <row r="28" spans="1:11" ht="6.95" customHeight="1" x14ac:dyDescent="0.2">
      <c r="A28" s="193"/>
      <c r="C28" s="297"/>
      <c r="D28" s="294"/>
      <c r="E28" s="297"/>
      <c r="F28" s="294"/>
      <c r="G28" s="297"/>
      <c r="H28" s="294"/>
      <c r="I28" s="298"/>
      <c r="J28" s="156"/>
      <c r="K28" s="292"/>
    </row>
    <row r="29" spans="1:11" x14ac:dyDescent="0.2">
      <c r="A29" s="215" t="s">
        <v>75</v>
      </c>
      <c r="C29" s="293"/>
      <c r="D29" s="294"/>
      <c r="E29" s="293"/>
      <c r="F29" s="295"/>
      <c r="G29" s="293"/>
      <c r="H29" s="294"/>
      <c r="I29" s="296"/>
      <c r="J29" s="156"/>
      <c r="K29" s="291">
        <f>SUM(C29:J29)</f>
        <v>0</v>
      </c>
    </row>
    <row r="30" spans="1:11" ht="6.95" customHeight="1" x14ac:dyDescent="0.2">
      <c r="A30" s="193"/>
      <c r="C30" s="297"/>
      <c r="D30" s="294"/>
      <c r="E30" s="297"/>
      <c r="F30" s="294"/>
      <c r="G30" s="297"/>
      <c r="H30" s="294"/>
      <c r="I30" s="298"/>
      <c r="J30" s="156"/>
      <c r="K30" s="292"/>
    </row>
    <row r="31" spans="1:11" x14ac:dyDescent="0.2">
      <c r="A31" s="193" t="s">
        <v>61</v>
      </c>
      <c r="C31" s="293"/>
      <c r="D31" s="294"/>
      <c r="E31" s="293"/>
      <c r="F31" s="295"/>
      <c r="G31" s="293"/>
      <c r="H31" s="294"/>
      <c r="I31" s="296"/>
      <c r="J31" s="156"/>
      <c r="K31" s="291">
        <f>SUM(C31:J31)</f>
        <v>0</v>
      </c>
    </row>
    <row r="32" spans="1:11" ht="6.95" customHeight="1" x14ac:dyDescent="0.2">
      <c r="A32" s="193"/>
      <c r="C32" s="299"/>
      <c r="D32" s="294"/>
      <c r="E32" s="299"/>
      <c r="F32" s="294"/>
      <c r="G32" s="299"/>
      <c r="H32" s="294"/>
      <c r="I32" s="300"/>
      <c r="J32" s="156"/>
      <c r="K32" s="156"/>
    </row>
    <row r="33" spans="1:1" x14ac:dyDescent="0.2">
      <c r="A33" s="98"/>
    </row>
  </sheetData>
  <protectedRanges>
    <protectedRange sqref="A33 C7:J33" name="Range1"/>
  </protectedRanges>
  <phoneticPr fontId="0" type="noConversion"/>
  <hyperlinks>
    <hyperlink ref="A1" location="Index!A1" display="#Index!A1" xr:uid="{00000000-0004-0000-0E00-000000000000}"/>
  </hyperlinks>
  <printOptions horizontalCentered="1"/>
  <pageMargins left="0.75" right="0.75" top="1" bottom="1" header="0.5" footer="0.5"/>
  <pageSetup scale="85" orientation="portrait" blackAndWhite="1" r:id="rId1"/>
  <headerFooter alignWithMargins="0">
    <oddFooter>&amp;C&amp;F--&amp;A:  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4"/>
  <sheetViews>
    <sheetView zoomScaleNormal="100" workbookViewId="0">
      <selection activeCell="B3" sqref="B3"/>
    </sheetView>
  </sheetViews>
  <sheetFormatPr defaultColWidth="9.140625" defaultRowHeight="12.75" x14ac:dyDescent="0.2"/>
  <cols>
    <col min="1" max="1" width="72.5703125" style="16" customWidth="1"/>
    <col min="2" max="2" width="2.5703125" style="25" customWidth="1"/>
    <col min="3" max="16384" width="9.140625" style="25"/>
  </cols>
  <sheetData>
    <row r="1" spans="1:1" x14ac:dyDescent="0.2">
      <c r="A1" s="29" t="s">
        <v>188</v>
      </c>
    </row>
    <row r="2" spans="1:1" ht="31.5" x14ac:dyDescent="0.25">
      <c r="A2" s="148" t="s">
        <v>288</v>
      </c>
    </row>
    <row r="3" spans="1:1" ht="15" customHeight="1" x14ac:dyDescent="0.2"/>
    <row r="4" spans="1:1" ht="71.25" x14ac:dyDescent="0.2">
      <c r="A4" s="105" t="s">
        <v>142</v>
      </c>
    </row>
  </sheetData>
  <phoneticPr fontId="0" type="noConversion"/>
  <hyperlinks>
    <hyperlink ref="A1" location="Index!A1" display="#Index!A1" xr:uid="{00000000-0004-0000-0F00-000000000000}"/>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0"/>
  </sheetPr>
  <dimension ref="A1:H42"/>
  <sheetViews>
    <sheetView showGridLines="0" zoomScaleNormal="100" workbookViewId="0">
      <selection activeCell="C3" sqref="C3"/>
    </sheetView>
  </sheetViews>
  <sheetFormatPr defaultColWidth="9.28515625" defaultRowHeight="14.25" x14ac:dyDescent="0.2"/>
  <cols>
    <col min="1" max="1" width="42.28515625" style="190" customWidth="1"/>
    <col min="2" max="2" width="17.42578125" style="157" customWidth="1"/>
    <col min="3" max="3" width="1.7109375" style="158" customWidth="1"/>
    <col min="4" max="4" width="40.140625" style="159" customWidth="1"/>
    <col min="5" max="5" width="16.5703125" style="160" customWidth="1"/>
    <col min="6" max="6" width="1.7109375" style="159" customWidth="1"/>
    <col min="7" max="16384" width="9.28515625" style="159"/>
  </cols>
  <sheetData>
    <row r="1" spans="1:8" x14ac:dyDescent="0.2">
      <c r="A1" s="29" t="s">
        <v>188</v>
      </c>
    </row>
    <row r="2" spans="1:8" ht="16.5" customHeight="1" x14ac:dyDescent="0.25">
      <c r="A2" s="161" t="s">
        <v>257</v>
      </c>
      <c r="B2" s="162"/>
      <c r="C2" s="163"/>
      <c r="D2" s="164"/>
    </row>
    <row r="3" spans="1:8" x14ac:dyDescent="0.2">
      <c r="A3" s="166"/>
      <c r="B3" s="12"/>
    </row>
    <row r="4" spans="1:8" ht="15" customHeight="1" x14ac:dyDescent="0.2">
      <c r="A4" s="166"/>
      <c r="B4" s="167" t="str">
        <f>+'A-Loan Prog List'!A3</f>
        <v>FY 2024</v>
      </c>
    </row>
    <row r="5" spans="1:8" ht="4.5" customHeight="1" x14ac:dyDescent="0.2">
      <c r="A5" s="166"/>
      <c r="B5" s="168"/>
    </row>
    <row r="6" spans="1:8" ht="25.5" x14ac:dyDescent="0.2">
      <c r="A6" s="169" t="s">
        <v>126</v>
      </c>
      <c r="B6" s="170"/>
      <c r="D6" s="2" t="s">
        <v>78</v>
      </c>
    </row>
    <row r="7" spans="1:8" s="69" customFormat="1" ht="6.95" customHeight="1" x14ac:dyDescent="0.2">
      <c r="A7" s="260"/>
      <c r="B7" s="5"/>
      <c r="D7" s="261"/>
      <c r="E7" s="262"/>
    </row>
    <row r="8" spans="1:8" ht="45" x14ac:dyDescent="0.2">
      <c r="A8" s="169" t="s">
        <v>160</v>
      </c>
      <c r="B8" s="12"/>
      <c r="D8" s="261" t="s">
        <v>131</v>
      </c>
      <c r="E8" s="303" t="s">
        <v>68</v>
      </c>
    </row>
    <row r="9" spans="1:8" ht="15" customHeight="1" x14ac:dyDescent="0.2">
      <c r="A9" s="171" t="s">
        <v>95</v>
      </c>
      <c r="B9" s="170"/>
      <c r="D9" s="159">
        <f>-'E-Sub Exp post91 DL'!C34</f>
        <v>0</v>
      </c>
      <c r="E9" s="159">
        <f>+B9-D9</f>
        <v>0</v>
      </c>
    </row>
    <row r="10" spans="1:8" ht="15" customHeight="1" x14ac:dyDescent="0.2">
      <c r="A10" s="171" t="s">
        <v>96</v>
      </c>
      <c r="B10" s="170"/>
      <c r="D10" s="159">
        <f>-'E-Sub Exp post91 DL'!E34</f>
        <v>0</v>
      </c>
      <c r="E10" s="159">
        <f t="shared" ref="E10:E13" si="0">+B10-D10</f>
        <v>0</v>
      </c>
    </row>
    <row r="11" spans="1:8" ht="15" customHeight="1" x14ac:dyDescent="0.2">
      <c r="A11" s="171" t="s">
        <v>97</v>
      </c>
      <c r="B11" s="170"/>
      <c r="D11" s="159">
        <f>-'E-Sub Exp post91 DL'!G34</f>
        <v>0</v>
      </c>
      <c r="E11" s="159">
        <f t="shared" si="0"/>
        <v>0</v>
      </c>
    </row>
    <row r="12" spans="1:8" ht="15" customHeight="1" x14ac:dyDescent="0.2">
      <c r="A12" s="171" t="s">
        <v>98</v>
      </c>
      <c r="B12" s="170"/>
      <c r="D12" s="159">
        <f>-'E-Sub Exp post91 DL'!I34</f>
        <v>0</v>
      </c>
      <c r="E12" s="159">
        <f t="shared" si="0"/>
        <v>0</v>
      </c>
    </row>
    <row r="13" spans="1:8" ht="17.25" customHeight="1" x14ac:dyDescent="0.2">
      <c r="A13" s="169" t="s">
        <v>161</v>
      </c>
      <c r="B13" s="172">
        <f>+B9+B10+B11+B12</f>
        <v>0</v>
      </c>
      <c r="D13" s="159">
        <f>-'E-Sub Exp post91 DL'!K34</f>
        <v>0</v>
      </c>
      <c r="E13" s="159">
        <f t="shared" si="0"/>
        <v>0</v>
      </c>
      <c r="F13" s="175"/>
      <c r="G13" s="175"/>
      <c r="H13" s="175"/>
    </row>
    <row r="14" spans="1:8" ht="15" customHeight="1" x14ac:dyDescent="0.2">
      <c r="A14" s="169" t="s">
        <v>29</v>
      </c>
      <c r="B14" s="12"/>
      <c r="D14" s="176"/>
      <c r="E14" s="159"/>
      <c r="F14" s="175"/>
      <c r="G14" s="175"/>
      <c r="H14" s="175"/>
    </row>
    <row r="15" spans="1:8" ht="15" customHeight="1" x14ac:dyDescent="0.2">
      <c r="A15" s="178" t="s">
        <v>99</v>
      </c>
      <c r="B15" s="170"/>
      <c r="D15" s="179"/>
      <c r="E15" s="177"/>
      <c r="F15" s="175"/>
      <c r="G15" s="175"/>
      <c r="H15" s="175"/>
    </row>
    <row r="16" spans="1:8" ht="15" customHeight="1" x14ac:dyDescent="0.2">
      <c r="A16" s="178" t="s">
        <v>100</v>
      </c>
      <c r="B16" s="170"/>
      <c r="D16" s="180"/>
      <c r="E16" s="177"/>
      <c r="F16" s="175"/>
      <c r="G16" s="175"/>
      <c r="H16" s="175"/>
    </row>
    <row r="17" spans="1:8" ht="15" customHeight="1" x14ac:dyDescent="0.2">
      <c r="A17" s="178" t="s">
        <v>103</v>
      </c>
      <c r="B17" s="170"/>
      <c r="D17" s="158"/>
      <c r="E17" s="181"/>
      <c r="F17" s="175"/>
      <c r="G17" s="175"/>
      <c r="H17" s="175"/>
    </row>
    <row r="18" spans="1:8" ht="15" customHeight="1" x14ac:dyDescent="0.2">
      <c r="A18" s="178" t="s">
        <v>101</v>
      </c>
      <c r="B18" s="170"/>
      <c r="D18" s="175"/>
      <c r="E18" s="174"/>
      <c r="F18" s="175"/>
      <c r="G18" s="175"/>
      <c r="H18" s="175"/>
    </row>
    <row r="19" spans="1:8" ht="15" customHeight="1" x14ac:dyDescent="0.2">
      <c r="A19" s="178" t="s">
        <v>102</v>
      </c>
      <c r="B19" s="170"/>
      <c r="D19" s="175"/>
      <c r="E19" s="174"/>
      <c r="F19" s="175"/>
      <c r="G19" s="175"/>
      <c r="H19" s="175"/>
    </row>
    <row r="20" spans="1:8" ht="15" customHeight="1" x14ac:dyDescent="0.2">
      <c r="A20" s="178" t="s">
        <v>30</v>
      </c>
      <c r="B20" s="170"/>
      <c r="D20" s="175"/>
      <c r="E20" s="174"/>
      <c r="F20" s="175"/>
      <c r="G20" s="175"/>
      <c r="H20" s="175"/>
    </row>
    <row r="21" spans="1:8" ht="18" customHeight="1" x14ac:dyDescent="0.2">
      <c r="A21" s="178" t="s">
        <v>110</v>
      </c>
      <c r="B21" s="172">
        <f>+B15+B16+B17+B18+B19+B20</f>
        <v>0</v>
      </c>
      <c r="D21" s="175"/>
      <c r="E21" s="174"/>
      <c r="F21" s="175"/>
      <c r="G21" s="175"/>
      <c r="H21" s="175"/>
    </row>
    <row r="22" spans="1:8" ht="12" customHeight="1" x14ac:dyDescent="0.2">
      <c r="A22" s="178"/>
      <c r="B22" s="12"/>
      <c r="D22" s="175"/>
      <c r="E22" s="174"/>
      <c r="F22" s="175"/>
      <c r="G22" s="175"/>
      <c r="H22" s="175"/>
    </row>
    <row r="23" spans="1:8" ht="30" customHeight="1" x14ac:dyDescent="0.2">
      <c r="A23" s="169" t="s">
        <v>127</v>
      </c>
      <c r="B23" s="12">
        <f>+B6+B13+B21</f>
        <v>0</v>
      </c>
      <c r="D23" s="173"/>
      <c r="E23" s="174"/>
      <c r="F23" s="175"/>
      <c r="G23" s="175"/>
      <c r="H23" s="175"/>
    </row>
    <row r="24" spans="1:8" ht="5.25" customHeight="1" x14ac:dyDescent="0.2">
      <c r="A24" s="166"/>
      <c r="B24" s="12"/>
      <c r="D24" s="176"/>
      <c r="E24" s="174"/>
      <c r="F24" s="175"/>
      <c r="G24" s="175"/>
      <c r="H24" s="175"/>
    </row>
    <row r="25" spans="1:8" ht="45" x14ac:dyDescent="0.2">
      <c r="A25" s="169" t="s">
        <v>128</v>
      </c>
      <c r="B25" s="12"/>
      <c r="D25" s="7" t="s">
        <v>130</v>
      </c>
      <c r="E25" s="8" t="s">
        <v>68</v>
      </c>
      <c r="F25" s="175"/>
      <c r="G25" s="175"/>
      <c r="H25" s="175"/>
    </row>
    <row r="26" spans="1:8" x14ac:dyDescent="0.2">
      <c r="A26" s="178" t="s">
        <v>113</v>
      </c>
      <c r="B26" s="182">
        <f>-'E-Sub Exp post91 DL'!C66</f>
        <v>0</v>
      </c>
      <c r="D26" s="175">
        <f>-'E-Sub Exp post91 DL'!C66</f>
        <v>0</v>
      </c>
      <c r="E26" s="183">
        <f>+B26+D26</f>
        <v>0</v>
      </c>
      <c r="F26" s="175"/>
      <c r="G26" s="175"/>
      <c r="H26" s="175"/>
    </row>
    <row r="27" spans="1:8" ht="15" customHeight="1" x14ac:dyDescent="0.2">
      <c r="A27" s="178" t="s">
        <v>114</v>
      </c>
      <c r="B27" s="170">
        <f>-'E-Sub Exp post91 DL'!G66</f>
        <v>0</v>
      </c>
      <c r="D27" s="175">
        <f>-'E-Sub Exp post91 DL'!G66</f>
        <v>0</v>
      </c>
      <c r="E27" s="183">
        <f>+B27+D27</f>
        <v>0</v>
      </c>
      <c r="F27" s="175"/>
      <c r="G27" s="175"/>
      <c r="H27" s="175"/>
    </row>
    <row r="28" spans="1:8" ht="15" customHeight="1" x14ac:dyDescent="0.2">
      <c r="A28" s="178" t="s">
        <v>189</v>
      </c>
      <c r="B28" s="184">
        <f>-'E-Sub Exp post91 DL'!I66</f>
        <v>0</v>
      </c>
      <c r="D28" s="175">
        <f>-'E-Sub Exp post91 DL'!I66</f>
        <v>0</v>
      </c>
      <c r="E28" s="183">
        <f>+B28+D28</f>
        <v>0</v>
      </c>
      <c r="F28" s="175"/>
      <c r="G28" s="175"/>
      <c r="H28" s="175"/>
    </row>
    <row r="29" spans="1:8" ht="16.5" customHeight="1" x14ac:dyDescent="0.2">
      <c r="A29" s="169" t="s">
        <v>129</v>
      </c>
      <c r="B29" s="12">
        <f>+B26+B27+B28</f>
        <v>0</v>
      </c>
      <c r="D29" s="175"/>
      <c r="E29" s="174"/>
      <c r="F29" s="175"/>
      <c r="G29" s="175"/>
      <c r="H29" s="175"/>
    </row>
    <row r="30" spans="1:8" ht="6.75" customHeight="1" x14ac:dyDescent="0.2">
      <c r="A30" s="169"/>
      <c r="B30" s="12"/>
      <c r="D30" s="175"/>
      <c r="E30" s="174"/>
      <c r="F30" s="175"/>
      <c r="G30" s="175"/>
      <c r="H30" s="175"/>
    </row>
    <row r="31" spans="1:8" ht="36" customHeight="1" x14ac:dyDescent="0.2">
      <c r="A31" s="169" t="s">
        <v>135</v>
      </c>
      <c r="B31" s="12">
        <f>+B23+B29</f>
        <v>0</v>
      </c>
      <c r="D31" s="176" t="s">
        <v>132</v>
      </c>
      <c r="E31" s="174"/>
      <c r="F31" s="175"/>
      <c r="G31" s="175"/>
      <c r="H31" s="175"/>
    </row>
    <row r="32" spans="1:8" ht="5.25" customHeight="1" thickBot="1" x14ac:dyDescent="0.25">
      <c r="A32" s="169"/>
      <c r="B32" s="185"/>
      <c r="D32" s="175"/>
      <c r="E32" s="174"/>
      <c r="F32" s="175"/>
      <c r="G32" s="175"/>
      <c r="H32" s="175"/>
    </row>
    <row r="33" spans="1:8" ht="15" customHeight="1" thickTop="1" x14ac:dyDescent="0.2">
      <c r="A33" s="166"/>
      <c r="B33" s="12"/>
      <c r="D33" s="180" t="s">
        <v>133</v>
      </c>
      <c r="E33" s="174">
        <f>B31</f>
        <v>0</v>
      </c>
      <c r="F33" s="175"/>
      <c r="G33" s="175"/>
      <c r="H33" s="175"/>
    </row>
    <row r="34" spans="1:8" x14ac:dyDescent="0.2">
      <c r="A34" s="166"/>
      <c r="B34" s="12"/>
      <c r="D34" s="180" t="s">
        <v>134</v>
      </c>
      <c r="E34" s="186">
        <f>'C-DL obl after 91'!I39</f>
        <v>0</v>
      </c>
      <c r="F34" s="175"/>
      <c r="G34" s="175"/>
      <c r="H34" s="175"/>
    </row>
    <row r="35" spans="1:8" s="157" customFormat="1" ht="15" thickBot="1" x14ac:dyDescent="0.25">
      <c r="A35" s="166"/>
      <c r="B35" s="12"/>
      <c r="C35" s="187"/>
      <c r="D35" s="13" t="s">
        <v>67</v>
      </c>
      <c r="E35" s="188">
        <f>E33-E34</f>
        <v>0</v>
      </c>
      <c r="F35" s="189"/>
      <c r="G35" s="189"/>
      <c r="H35" s="189"/>
    </row>
    <row r="36" spans="1:8" ht="15" thickTop="1" x14ac:dyDescent="0.2">
      <c r="A36" s="166"/>
      <c r="B36" s="12"/>
      <c r="D36" s="175"/>
      <c r="E36" s="174"/>
      <c r="F36" s="175"/>
      <c r="G36" s="175"/>
      <c r="H36" s="175"/>
    </row>
    <row r="37" spans="1:8" x14ac:dyDescent="0.2">
      <c r="A37" s="166"/>
      <c r="B37" s="12"/>
      <c r="D37" s="175"/>
      <c r="E37" s="174"/>
      <c r="F37" s="175"/>
      <c r="G37" s="175"/>
      <c r="H37" s="175"/>
    </row>
    <row r="38" spans="1:8" x14ac:dyDescent="0.2">
      <c r="A38" s="166"/>
      <c r="B38" s="12"/>
      <c r="D38" s="175"/>
      <c r="E38" s="174"/>
      <c r="F38" s="175"/>
      <c r="G38" s="175"/>
      <c r="H38" s="175"/>
    </row>
    <row r="39" spans="1:8" x14ac:dyDescent="0.2">
      <c r="A39" s="166"/>
      <c r="B39" s="12"/>
      <c r="D39" s="175"/>
      <c r="E39" s="174"/>
      <c r="F39" s="175"/>
      <c r="G39" s="175"/>
      <c r="H39" s="175"/>
    </row>
    <row r="40" spans="1:8" x14ac:dyDescent="0.2">
      <c r="A40" s="166"/>
      <c r="B40" s="12"/>
      <c r="D40" s="175"/>
      <c r="E40" s="174"/>
      <c r="F40" s="175"/>
      <c r="G40" s="175"/>
      <c r="H40" s="175"/>
    </row>
    <row r="41" spans="1:8" x14ac:dyDescent="0.2">
      <c r="A41" s="166"/>
      <c r="B41" s="12"/>
      <c r="D41" s="175"/>
      <c r="E41" s="174"/>
      <c r="F41" s="175"/>
      <c r="G41" s="175"/>
      <c r="H41" s="175"/>
    </row>
    <row r="42" spans="1:8" x14ac:dyDescent="0.2">
      <c r="A42" s="166"/>
      <c r="B42" s="12"/>
      <c r="D42" s="175"/>
      <c r="E42" s="174"/>
      <c r="F42" s="175"/>
      <c r="G42" s="175"/>
      <c r="H42" s="175"/>
    </row>
  </sheetData>
  <protectedRanges>
    <protectedRange sqref="B27:B28 D9:D12 D26:E34 B15:B20 B9:B12 B6:B7" name="Range1"/>
    <protectedRange sqref="E9:E13" name="Range1_1"/>
  </protectedRanges>
  <phoneticPr fontId="0" type="noConversion"/>
  <hyperlinks>
    <hyperlink ref="A1" location="Index!A1" display="#Index!A1" xr:uid="{00000000-0004-0000-1000-000000000000}"/>
  </hyperlinks>
  <printOptions horizontalCentered="1"/>
  <pageMargins left="0.25" right="0" top="0.5" bottom="0.5" header="0.25" footer="0.25"/>
  <pageSetup scale="80" orientation="landscape" blackAndWhite="1" r:id="rId1"/>
  <headerFooter alignWithMargins="0">
    <oddFooter>&amp;C&amp;F--&amp;A:  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4"/>
  <sheetViews>
    <sheetView zoomScaleNormal="100" workbookViewId="0">
      <selection activeCell="B5" sqref="B5"/>
    </sheetView>
  </sheetViews>
  <sheetFormatPr defaultColWidth="9.140625" defaultRowHeight="15" x14ac:dyDescent="0.2"/>
  <cols>
    <col min="1" max="1" width="60.140625" style="191" customWidth="1"/>
    <col min="2" max="2" width="1.7109375" style="25" customWidth="1"/>
    <col min="3" max="16384" width="9.140625" style="25"/>
  </cols>
  <sheetData>
    <row r="1" spans="1:1" ht="12.75" x14ac:dyDescent="0.2">
      <c r="A1" s="29" t="s">
        <v>188</v>
      </c>
    </row>
    <row r="2" spans="1:1" ht="33.75" customHeight="1" x14ac:dyDescent="0.25">
      <c r="A2" s="148" t="s">
        <v>286</v>
      </c>
    </row>
    <row r="4" spans="1:1" s="192" customFormat="1" ht="118.5" customHeight="1" x14ac:dyDescent="0.2">
      <c r="A4" s="32" t="s">
        <v>287</v>
      </c>
    </row>
  </sheetData>
  <phoneticPr fontId="0" type="noConversion"/>
  <hyperlinks>
    <hyperlink ref="A1" location="Index!A1" display="#Index!A1" xr:uid="{00000000-0004-0000-1100-000000000000}"/>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10"/>
    <pageSetUpPr fitToPage="1"/>
  </sheetPr>
  <dimension ref="A1:N35"/>
  <sheetViews>
    <sheetView showGridLines="0" zoomScale="110" zoomScaleNormal="110" workbookViewId="0">
      <selection activeCell="B5" sqref="B5"/>
    </sheetView>
  </sheetViews>
  <sheetFormatPr defaultColWidth="9.28515625" defaultRowHeight="12.75" x14ac:dyDescent="0.2"/>
  <cols>
    <col min="1" max="1" width="30.5703125" style="9" customWidth="1"/>
    <col min="2" max="2" width="1.5703125" style="5" customWidth="1"/>
    <col min="3" max="3" width="19" style="5" customWidth="1"/>
    <col min="4" max="4" width="1.7109375" style="5" customWidth="1"/>
    <col min="5" max="5" width="12" style="5" customWidth="1"/>
    <col min="6" max="6" width="1.42578125" style="5" customWidth="1"/>
    <col min="7" max="7" width="12.140625" style="5" customWidth="1"/>
    <col min="8" max="8" width="1.7109375" style="5" customWidth="1"/>
    <col min="9" max="9" width="14.5703125" style="5" customWidth="1"/>
    <col min="10" max="10" width="1.5703125" style="5" customWidth="1"/>
    <col min="11" max="11" width="25.85546875" style="5" customWidth="1"/>
    <col min="12" max="12" width="2.28515625" style="5" customWidth="1"/>
    <col min="13" max="13" width="14.28515625" style="5" customWidth="1"/>
    <col min="14" max="14" width="9.42578125" style="5" customWidth="1"/>
    <col min="15" max="16384" width="9.28515625" style="5"/>
  </cols>
  <sheetData>
    <row r="1" spans="1:14" x14ac:dyDescent="0.2">
      <c r="A1" s="29" t="s">
        <v>188</v>
      </c>
    </row>
    <row r="2" spans="1:14" ht="6.95" customHeight="1" x14ac:dyDescent="0.2">
      <c r="A2" s="29"/>
    </row>
    <row r="3" spans="1:14" ht="15.75" x14ac:dyDescent="0.25">
      <c r="A3" s="137" t="s">
        <v>285</v>
      </c>
    </row>
    <row r="4" spans="1:14" x14ac:dyDescent="0.2">
      <c r="A4" s="73"/>
    </row>
    <row r="5" spans="1:14" x14ac:dyDescent="0.2">
      <c r="A5" s="73"/>
    </row>
    <row r="6" spans="1:14" x14ac:dyDescent="0.2">
      <c r="A6" s="104" t="s">
        <v>53</v>
      </c>
      <c r="N6" s="193"/>
    </row>
    <row r="7" spans="1:14" x14ac:dyDescent="0.2">
      <c r="A7" s="392" t="str">
        <f>+'A-Loan Prog List'!A3</f>
        <v>FY 2024</v>
      </c>
      <c r="B7" s="393"/>
      <c r="C7" s="393"/>
      <c r="D7" s="393"/>
      <c r="E7" s="393"/>
      <c r="F7" s="393"/>
      <c r="G7" s="393"/>
      <c r="H7" s="393"/>
      <c r="I7" s="393"/>
      <c r="J7" s="393"/>
      <c r="K7" s="393"/>
      <c r="L7" s="112"/>
      <c r="M7" s="112"/>
    </row>
    <row r="8" spans="1:14" ht="38.25" x14ac:dyDescent="0.2">
      <c r="A8" s="194" t="s">
        <v>22</v>
      </c>
      <c r="B8" s="139"/>
      <c r="C8" s="140" t="s">
        <v>31</v>
      </c>
      <c r="D8" s="139"/>
      <c r="E8" s="140" t="s">
        <v>143</v>
      </c>
      <c r="F8" s="139"/>
      <c r="G8" s="140" t="s">
        <v>48</v>
      </c>
      <c r="H8" s="139"/>
      <c r="I8" s="140" t="s">
        <v>49</v>
      </c>
      <c r="J8" s="139"/>
      <c r="K8" s="140" t="s">
        <v>54</v>
      </c>
      <c r="L8" s="98"/>
      <c r="M8" s="195"/>
      <c r="N8" s="112"/>
    </row>
    <row r="9" spans="1:14" ht="6.95" customHeight="1" x14ac:dyDescent="0.2">
      <c r="A9" s="334"/>
      <c r="B9" s="301"/>
      <c r="C9" s="301"/>
      <c r="D9" s="301"/>
      <c r="E9" s="301"/>
      <c r="F9" s="301"/>
      <c r="G9" s="301"/>
      <c r="H9" s="301"/>
      <c r="I9" s="302"/>
      <c r="N9" s="193"/>
    </row>
    <row r="10" spans="1:14" x14ac:dyDescent="0.2">
      <c r="A10" s="337"/>
      <c r="B10" s="301"/>
      <c r="C10" s="350"/>
      <c r="D10" s="301"/>
      <c r="E10" s="350"/>
      <c r="F10" s="301"/>
      <c r="G10" s="351"/>
      <c r="H10" s="301"/>
      <c r="I10" s="352"/>
      <c r="K10" s="101">
        <f>SUM(C10:I10)</f>
        <v>0</v>
      </c>
      <c r="M10" s="95"/>
      <c r="N10" s="193"/>
    </row>
    <row r="11" spans="1:14" ht="6.95" customHeight="1" x14ac:dyDescent="0.2">
      <c r="A11" s="336"/>
      <c r="B11" s="301"/>
      <c r="C11" s="353"/>
      <c r="D11" s="301"/>
      <c r="E11" s="353"/>
      <c r="F11" s="301"/>
      <c r="G11" s="301"/>
      <c r="H11" s="301"/>
      <c r="I11" s="317"/>
      <c r="K11" s="101"/>
      <c r="M11" s="95"/>
      <c r="N11" s="193"/>
    </row>
    <row r="12" spans="1:14" x14ac:dyDescent="0.2">
      <c r="A12" s="354"/>
      <c r="B12" s="301"/>
      <c r="C12" s="350"/>
      <c r="D12" s="301"/>
      <c r="E12" s="350"/>
      <c r="F12" s="301"/>
      <c r="G12" s="351"/>
      <c r="H12" s="301"/>
      <c r="I12" s="352"/>
      <c r="K12" s="101">
        <f>SUM(C12:I12)</f>
        <v>0</v>
      </c>
      <c r="M12" s="95"/>
      <c r="N12" s="193"/>
    </row>
    <row r="13" spans="1:14" ht="6.95" customHeight="1" x14ac:dyDescent="0.2">
      <c r="A13" s="334"/>
      <c r="B13" s="301"/>
      <c r="C13" s="353"/>
      <c r="D13" s="301"/>
      <c r="E13" s="353"/>
      <c r="F13" s="301"/>
      <c r="G13" s="301"/>
      <c r="H13" s="301"/>
      <c r="I13" s="317"/>
      <c r="K13" s="101"/>
      <c r="M13" s="95"/>
      <c r="N13" s="193"/>
    </row>
    <row r="14" spans="1:14" x14ac:dyDescent="0.2">
      <c r="A14" s="341"/>
      <c r="B14" s="301"/>
      <c r="C14" s="327"/>
      <c r="D14" s="301"/>
      <c r="E14" s="351"/>
      <c r="F14" s="301"/>
      <c r="G14" s="351"/>
      <c r="H14" s="301"/>
      <c r="I14" s="352"/>
      <c r="K14" s="101">
        <f>SUM(C14:I14)</f>
        <v>0</v>
      </c>
      <c r="M14" s="95"/>
    </row>
    <row r="15" spans="1:14" ht="6.95" customHeight="1" x14ac:dyDescent="0.2">
      <c r="A15" s="334"/>
      <c r="B15" s="301"/>
      <c r="C15" s="313"/>
      <c r="D15" s="301"/>
      <c r="E15" s="313"/>
      <c r="F15" s="301"/>
      <c r="G15" s="313"/>
      <c r="H15" s="301"/>
      <c r="I15" s="355"/>
      <c r="K15" s="143"/>
    </row>
    <row r="16" spans="1:14" x14ac:dyDescent="0.2">
      <c r="A16" s="9" t="s">
        <v>13</v>
      </c>
      <c r="C16" s="5">
        <f>SUM(C9:C15)</f>
        <v>0</v>
      </c>
      <c r="E16" s="5">
        <f>SUM(E9:E15)</f>
        <v>0</v>
      </c>
      <c r="G16" s="5">
        <f>SUM(G9:G15)</f>
        <v>0</v>
      </c>
      <c r="I16" s="5">
        <f>SUM(I9:I15)</f>
        <v>0</v>
      </c>
      <c r="K16" s="5">
        <f>SUM(K9:K15)</f>
        <v>0</v>
      </c>
    </row>
    <row r="17" spans="1:13" ht="3.95" customHeight="1" thickBot="1" x14ac:dyDescent="0.25">
      <c r="C17" s="103"/>
      <c r="E17" s="103"/>
      <c r="G17" s="103"/>
      <c r="I17" s="103"/>
      <c r="K17" s="103"/>
    </row>
    <row r="18" spans="1:13" ht="13.5" thickTop="1" x14ac:dyDescent="0.2">
      <c r="K18" s="270" t="s">
        <v>59</v>
      </c>
    </row>
    <row r="19" spans="1:13" ht="6.95" customHeight="1" x14ac:dyDescent="0.2">
      <c r="K19" s="198"/>
    </row>
    <row r="20" spans="1:13" x14ac:dyDescent="0.2">
      <c r="K20" s="198"/>
    </row>
    <row r="21" spans="1:13" x14ac:dyDescent="0.2">
      <c r="A21" s="269" t="s">
        <v>88</v>
      </c>
    </row>
    <row r="22" spans="1:13" x14ac:dyDescent="0.2">
      <c r="A22" s="392" t="str">
        <f>+A7</f>
        <v>FY 2024</v>
      </c>
      <c r="B22" s="393"/>
      <c r="C22" s="393"/>
      <c r="D22" s="393"/>
      <c r="E22" s="393"/>
      <c r="F22" s="393"/>
      <c r="G22" s="393"/>
      <c r="H22" s="393"/>
      <c r="I22" s="393"/>
      <c r="J22" s="393"/>
      <c r="K22" s="393"/>
      <c r="L22" s="112"/>
      <c r="M22" s="112"/>
    </row>
    <row r="23" spans="1:13" ht="38.25" x14ac:dyDescent="0.2">
      <c r="A23" s="194" t="s">
        <v>22</v>
      </c>
      <c r="B23" s="139"/>
      <c r="C23" s="200" t="s">
        <v>31</v>
      </c>
      <c r="D23" s="139"/>
      <c r="E23" s="200" t="s">
        <v>143</v>
      </c>
      <c r="F23" s="139"/>
      <c r="G23" s="140" t="s">
        <v>48</v>
      </c>
      <c r="H23" s="139"/>
      <c r="I23" s="140" t="s">
        <v>51</v>
      </c>
      <c r="J23" s="139"/>
      <c r="K23" s="140" t="s">
        <v>54</v>
      </c>
    </row>
    <row r="24" spans="1:13" ht="6.95" customHeight="1" x14ac:dyDescent="0.2">
      <c r="A24" s="348"/>
      <c r="B24" s="301"/>
      <c r="C24" s="301"/>
      <c r="D24" s="301"/>
      <c r="E24" s="301"/>
      <c r="F24" s="301"/>
      <c r="G24" s="301"/>
      <c r="H24" s="301"/>
      <c r="I24" s="302"/>
    </row>
    <row r="25" spans="1:13" x14ac:dyDescent="0.2">
      <c r="A25" s="349"/>
      <c r="B25" s="301"/>
      <c r="C25" s="350"/>
      <c r="D25" s="301"/>
      <c r="E25" s="350"/>
      <c r="F25" s="301"/>
      <c r="G25" s="351"/>
      <c r="H25" s="301"/>
      <c r="I25" s="352"/>
      <c r="K25" s="101">
        <f>SUM(C25:I25)</f>
        <v>0</v>
      </c>
    </row>
    <row r="26" spans="1:13" ht="6.95" customHeight="1" x14ac:dyDescent="0.2">
      <c r="A26" s="336"/>
      <c r="B26" s="301"/>
      <c r="C26" s="353"/>
      <c r="D26" s="301"/>
      <c r="E26" s="353"/>
      <c r="F26" s="301"/>
      <c r="G26" s="301"/>
      <c r="H26" s="301"/>
      <c r="I26" s="317"/>
      <c r="K26" s="101"/>
    </row>
    <row r="27" spans="1:13" x14ac:dyDescent="0.2">
      <c r="A27" s="354"/>
      <c r="B27" s="301"/>
      <c r="C27" s="350"/>
      <c r="D27" s="301"/>
      <c r="E27" s="350"/>
      <c r="F27" s="301"/>
      <c r="G27" s="351"/>
      <c r="H27" s="301"/>
      <c r="I27" s="352"/>
      <c r="K27" s="101">
        <f>SUM(C27:I27)</f>
        <v>0</v>
      </c>
    </row>
    <row r="28" spans="1:13" ht="6.95" customHeight="1" x14ac:dyDescent="0.2">
      <c r="A28" s="334"/>
      <c r="B28" s="301"/>
      <c r="C28" s="353"/>
      <c r="D28" s="301"/>
      <c r="E28" s="353"/>
      <c r="F28" s="301"/>
      <c r="G28" s="301"/>
      <c r="H28" s="301"/>
      <c r="I28" s="317"/>
      <c r="K28" s="101"/>
    </row>
    <row r="29" spans="1:13" x14ac:dyDescent="0.2">
      <c r="A29" s="341"/>
      <c r="B29" s="301"/>
      <c r="C29" s="327"/>
      <c r="D29" s="301"/>
      <c r="E29" s="351"/>
      <c r="F29" s="301"/>
      <c r="G29" s="351"/>
      <c r="H29" s="301"/>
      <c r="I29" s="352"/>
      <c r="K29" s="101">
        <f>SUM(C29:I29)</f>
        <v>0</v>
      </c>
    </row>
    <row r="30" spans="1:13" ht="6.95" customHeight="1" x14ac:dyDescent="0.2">
      <c r="A30" s="334"/>
      <c r="B30" s="301"/>
      <c r="C30" s="301"/>
      <c r="D30" s="301"/>
      <c r="E30" s="301"/>
      <c r="F30" s="301"/>
      <c r="G30" s="301"/>
      <c r="H30" s="301"/>
      <c r="I30" s="317"/>
    </row>
    <row r="31" spans="1:13" x14ac:dyDescent="0.2">
      <c r="A31" s="341"/>
      <c r="B31" s="301"/>
      <c r="C31" s="327"/>
      <c r="D31" s="301"/>
      <c r="E31" s="351"/>
      <c r="F31" s="301"/>
      <c r="G31" s="351"/>
      <c r="H31" s="301"/>
      <c r="I31" s="352"/>
      <c r="K31" s="101">
        <f>SUM(C31:I31)</f>
        <v>0</v>
      </c>
    </row>
    <row r="32" spans="1:13" ht="6.95" customHeight="1" x14ac:dyDescent="0.2">
      <c r="A32" s="334"/>
      <c r="B32" s="301"/>
      <c r="C32" s="313"/>
      <c r="D32" s="301"/>
      <c r="E32" s="313"/>
      <c r="F32" s="301"/>
      <c r="G32" s="313"/>
      <c r="H32" s="301"/>
      <c r="I32" s="355"/>
      <c r="K32" s="143"/>
    </row>
    <row r="33" spans="1:11" x14ac:dyDescent="0.2">
      <c r="A33" s="9" t="s">
        <v>13</v>
      </c>
      <c r="C33" s="5">
        <f>SUM(C24:C32)</f>
        <v>0</v>
      </c>
      <c r="E33" s="5">
        <f>SUM(E24:E32)</f>
        <v>0</v>
      </c>
      <c r="G33" s="5">
        <f>SUM(G24:G32)</f>
        <v>0</v>
      </c>
      <c r="I33" s="5">
        <f>SUM(I24:I32)</f>
        <v>0</v>
      </c>
      <c r="K33" s="5">
        <f>SUM(K24:K32)</f>
        <v>0</v>
      </c>
    </row>
    <row r="34" spans="1:11" ht="3.95" customHeight="1" thickBot="1" x14ac:dyDescent="0.25">
      <c r="C34" s="103"/>
      <c r="E34" s="103"/>
      <c r="G34" s="103"/>
      <c r="I34" s="103"/>
      <c r="K34" s="103"/>
    </row>
    <row r="35" spans="1:11" ht="13.5" thickTop="1" x14ac:dyDescent="0.2">
      <c r="K35" s="270" t="s">
        <v>59</v>
      </c>
    </row>
  </sheetData>
  <protectedRanges>
    <protectedRange sqref="A10:I15 A25:I32" name="Range1"/>
  </protectedRanges>
  <mergeCells count="2">
    <mergeCell ref="A22:K22"/>
    <mergeCell ref="A7:K7"/>
  </mergeCells>
  <phoneticPr fontId="0" type="noConversion"/>
  <hyperlinks>
    <hyperlink ref="A1" location="Index!A1" display="#Index!A1" xr:uid="{00000000-0004-0000-1200-000000000000}"/>
  </hyperlinks>
  <printOptions horizontalCentered="1"/>
  <pageMargins left="0.75" right="0.75" top="1" bottom="1" header="0.5" footer="0.5"/>
  <pageSetup scale="74" orientation="portrait" blackAndWhite="1" r:id="rId1"/>
  <headerFooter alignWithMargins="0">
    <oddFooter>&amp;C&amp;F--&amp;A:  Page &amp;P of &amp;N</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election activeCell="B3" sqref="B3"/>
    </sheetView>
  </sheetViews>
  <sheetFormatPr defaultColWidth="9.140625" defaultRowHeight="12.75" x14ac:dyDescent="0.2"/>
  <cols>
    <col min="1" max="1" width="69.140625" style="25" customWidth="1"/>
    <col min="2" max="2" width="2" style="25" customWidth="1"/>
    <col min="3" max="16384" width="9.140625" style="25"/>
  </cols>
  <sheetData>
    <row r="1" spans="1:1" x14ac:dyDescent="0.2">
      <c r="A1" s="29" t="s">
        <v>188</v>
      </c>
    </row>
    <row r="2" spans="1:1" ht="15.75" x14ac:dyDescent="0.25">
      <c r="A2" s="30" t="s">
        <v>245</v>
      </c>
    </row>
    <row r="3" spans="1:1" x14ac:dyDescent="0.2">
      <c r="A3" s="16"/>
    </row>
    <row r="4" spans="1:1" ht="25.5" x14ac:dyDescent="0.2">
      <c r="A4" s="16" t="s">
        <v>302</v>
      </c>
    </row>
    <row r="5" spans="1:1" x14ac:dyDescent="0.2">
      <c r="A5" s="16"/>
    </row>
    <row r="6" spans="1:1" ht="38.25" x14ac:dyDescent="0.2">
      <c r="A6" s="16" t="s">
        <v>303</v>
      </c>
    </row>
    <row r="7" spans="1:1" x14ac:dyDescent="0.2">
      <c r="A7" s="16"/>
    </row>
    <row r="8" spans="1:1" x14ac:dyDescent="0.2">
      <c r="A8" s="16"/>
    </row>
  </sheetData>
  <hyperlinks>
    <hyperlink ref="A1" location="Index!A1" display="#Index!A1" xr:uid="{00000000-0004-0000-0100-000000000000}"/>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6"/>
  <sheetViews>
    <sheetView zoomScaleNormal="100" workbookViewId="0">
      <selection activeCell="B3" sqref="B3"/>
    </sheetView>
  </sheetViews>
  <sheetFormatPr defaultColWidth="9.140625" defaultRowHeight="15" x14ac:dyDescent="0.2"/>
  <cols>
    <col min="1" max="1" width="69.7109375" style="191" customWidth="1"/>
    <col min="2" max="2" width="1.7109375" style="25" customWidth="1"/>
    <col min="3" max="16384" width="9.140625" style="25"/>
  </cols>
  <sheetData>
    <row r="1" spans="1:1" ht="12.75" x14ac:dyDescent="0.2">
      <c r="A1" s="29" t="s">
        <v>188</v>
      </c>
    </row>
    <row r="2" spans="1:1" ht="31.5" x14ac:dyDescent="0.25">
      <c r="A2" s="148" t="s">
        <v>283</v>
      </c>
    </row>
    <row r="3" spans="1:1" ht="14.25" x14ac:dyDescent="0.2">
      <c r="A3" s="105"/>
    </row>
    <row r="4" spans="1:1" ht="141" customHeight="1" x14ac:dyDescent="0.2">
      <c r="A4" s="382" t="s">
        <v>284</v>
      </c>
    </row>
    <row r="5" spans="1:1" x14ac:dyDescent="0.2">
      <c r="A5" s="201"/>
    </row>
    <row r="6" spans="1:1" x14ac:dyDescent="0.2">
      <c r="A6" s="202"/>
    </row>
  </sheetData>
  <phoneticPr fontId="0" type="noConversion"/>
  <hyperlinks>
    <hyperlink ref="A1" location="Index!A1" display="#Index!A1" xr:uid="{00000000-0004-0000-1300-000000000000}"/>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10"/>
    <pageSetUpPr fitToPage="1"/>
  </sheetPr>
  <dimension ref="A1:K20"/>
  <sheetViews>
    <sheetView showGridLines="0" zoomScaleNormal="100" workbookViewId="0">
      <selection activeCell="B4" sqref="B4"/>
    </sheetView>
  </sheetViews>
  <sheetFormatPr defaultColWidth="9.28515625" defaultRowHeight="12.75" x14ac:dyDescent="0.2"/>
  <cols>
    <col min="1" max="1" width="31" style="9" customWidth="1"/>
    <col min="2" max="2" width="1.28515625" style="5" customWidth="1"/>
    <col min="3" max="3" width="18" style="5" customWidth="1"/>
    <col min="4" max="4" width="2.28515625" style="5" customWidth="1"/>
    <col min="5" max="5" width="11" style="5" customWidth="1"/>
    <col min="6" max="6" width="1.5703125" style="5" customWidth="1"/>
    <col min="7" max="7" width="13.5703125" style="5" customWidth="1"/>
    <col min="8" max="8" width="1.28515625" style="5" customWidth="1"/>
    <col min="9" max="9" width="16" style="5" customWidth="1"/>
    <col min="10" max="10" width="1.5703125" style="5" customWidth="1"/>
    <col min="11" max="11" width="21" style="5" customWidth="1"/>
    <col min="12" max="12" width="1.5703125" style="5" customWidth="1"/>
    <col min="13" max="16384" width="9.28515625" style="5"/>
  </cols>
  <sheetData>
    <row r="1" spans="1:11" x14ac:dyDescent="0.2">
      <c r="A1" s="29" t="s">
        <v>188</v>
      </c>
    </row>
    <row r="2" spans="1:11" x14ac:dyDescent="0.2">
      <c r="A2" s="29"/>
    </row>
    <row r="3" spans="1:11" ht="15.75" x14ac:dyDescent="0.25">
      <c r="A3" s="72" t="s">
        <v>282</v>
      </c>
      <c r="B3" s="108"/>
      <c r="C3" s="108"/>
      <c r="D3" s="108"/>
      <c r="E3" s="108"/>
      <c r="F3" s="108"/>
    </row>
    <row r="6" spans="1:11" x14ac:dyDescent="0.2">
      <c r="A6" s="266" t="str">
        <f>+'A-Loan Prog List'!A3</f>
        <v>FY 2024</v>
      </c>
      <c r="B6" s="266"/>
      <c r="C6" s="266"/>
      <c r="D6" s="266"/>
      <c r="E6" s="266"/>
      <c r="F6" s="266"/>
      <c r="G6" s="266"/>
      <c r="H6" s="266"/>
      <c r="I6" s="266"/>
      <c r="J6" s="266"/>
      <c r="K6" s="266"/>
    </row>
    <row r="7" spans="1:11" ht="51" x14ac:dyDescent="0.2">
      <c r="A7" s="203" t="s">
        <v>22</v>
      </c>
      <c r="B7" s="115"/>
      <c r="C7" s="140" t="s">
        <v>31</v>
      </c>
      <c r="D7" s="115"/>
      <c r="E7" s="140" t="s">
        <v>144</v>
      </c>
      <c r="F7" s="115"/>
      <c r="G7" s="140" t="s">
        <v>32</v>
      </c>
      <c r="H7" s="115"/>
      <c r="I7" s="140" t="s">
        <v>33</v>
      </c>
      <c r="J7" s="115"/>
      <c r="K7" s="140" t="s">
        <v>54</v>
      </c>
    </row>
    <row r="8" spans="1:11" ht="6.95" customHeight="1" x14ac:dyDescent="0.2">
      <c r="A8" s="334"/>
      <c r="B8" s="301"/>
      <c r="C8" s="301"/>
      <c r="D8" s="301"/>
      <c r="E8" s="301"/>
      <c r="F8" s="301"/>
      <c r="G8" s="301"/>
      <c r="H8" s="301"/>
      <c r="I8" s="302"/>
      <c r="K8" s="84"/>
    </row>
    <row r="9" spans="1:11" x14ac:dyDescent="0.2">
      <c r="A9" s="334" t="s">
        <v>18</v>
      </c>
      <c r="B9" s="301"/>
      <c r="C9" s="350"/>
      <c r="D9" s="301"/>
      <c r="E9" s="350"/>
      <c r="F9" s="301"/>
      <c r="G9" s="351"/>
      <c r="H9" s="301"/>
      <c r="I9" s="352"/>
      <c r="K9" s="101">
        <f>SUM(C9:I9)</f>
        <v>0</v>
      </c>
    </row>
    <row r="10" spans="1:11" ht="6.95" customHeight="1" x14ac:dyDescent="0.2">
      <c r="A10" s="336"/>
      <c r="B10" s="301"/>
      <c r="C10" s="353"/>
      <c r="D10" s="301"/>
      <c r="E10" s="353"/>
      <c r="F10" s="301"/>
      <c r="G10" s="301"/>
      <c r="H10" s="301"/>
      <c r="I10" s="317"/>
      <c r="K10" s="101"/>
    </row>
    <row r="11" spans="1:11" x14ac:dyDescent="0.2">
      <c r="A11" s="354"/>
      <c r="B11" s="301"/>
      <c r="C11" s="350"/>
      <c r="D11" s="301"/>
      <c r="E11" s="350"/>
      <c r="F11" s="301"/>
      <c r="G11" s="351"/>
      <c r="H11" s="301"/>
      <c r="I11" s="352"/>
      <c r="K11" s="101">
        <f>SUM(C11:I11)</f>
        <v>0</v>
      </c>
    </row>
    <row r="12" spans="1:11" ht="6.95" customHeight="1" x14ac:dyDescent="0.2">
      <c r="A12" s="334"/>
      <c r="B12" s="301"/>
      <c r="C12" s="353"/>
      <c r="D12" s="301"/>
      <c r="E12" s="353"/>
      <c r="F12" s="301"/>
      <c r="G12" s="301"/>
      <c r="H12" s="301"/>
      <c r="I12" s="317"/>
      <c r="K12" s="101"/>
    </row>
    <row r="13" spans="1:11" x14ac:dyDescent="0.2">
      <c r="A13" s="341"/>
      <c r="B13" s="301"/>
      <c r="C13" s="327"/>
      <c r="D13" s="301"/>
      <c r="E13" s="351"/>
      <c r="F13" s="301"/>
      <c r="G13" s="351"/>
      <c r="H13" s="301"/>
      <c r="I13" s="352"/>
      <c r="K13" s="101">
        <f>SUM(C13:I13)</f>
        <v>0</v>
      </c>
    </row>
    <row r="14" spans="1:11" ht="6.95" customHeight="1" x14ac:dyDescent="0.2">
      <c r="A14" s="334"/>
      <c r="B14" s="301"/>
      <c r="C14" s="301"/>
      <c r="D14" s="301"/>
      <c r="E14" s="301"/>
      <c r="F14" s="301"/>
      <c r="G14" s="301"/>
      <c r="H14" s="301"/>
      <c r="I14" s="317"/>
    </row>
    <row r="15" spans="1:11" x14ac:dyDescent="0.2">
      <c r="A15" s="341"/>
      <c r="B15" s="301"/>
      <c r="C15" s="327"/>
      <c r="D15" s="301"/>
      <c r="E15" s="351"/>
      <c r="F15" s="301"/>
      <c r="G15" s="351"/>
      <c r="H15" s="301"/>
      <c r="I15" s="352"/>
      <c r="K15" s="101">
        <f>SUM(C15:I15)</f>
        <v>0</v>
      </c>
    </row>
    <row r="16" spans="1:11" ht="6.95" customHeight="1" x14ac:dyDescent="0.2">
      <c r="A16" s="334"/>
      <c r="B16" s="301"/>
      <c r="C16" s="313"/>
      <c r="D16" s="301"/>
      <c r="E16" s="313"/>
      <c r="F16" s="301"/>
      <c r="G16" s="313"/>
      <c r="H16" s="301"/>
      <c r="I16" s="355"/>
      <c r="K16" s="143"/>
    </row>
    <row r="17" spans="1:11" x14ac:dyDescent="0.2">
      <c r="A17" s="9" t="s">
        <v>13</v>
      </c>
      <c r="C17" s="5">
        <f>SUM(C8:C16)</f>
        <v>0</v>
      </c>
      <c r="E17" s="5">
        <f>SUM(E8:E16)</f>
        <v>0</v>
      </c>
      <c r="G17" s="5">
        <f>SUM(G8:G16)</f>
        <v>0</v>
      </c>
      <c r="I17" s="5">
        <f>SUM(I8:I16)</f>
        <v>0</v>
      </c>
      <c r="K17" s="5">
        <f>SUM(K8:K16)</f>
        <v>0</v>
      </c>
    </row>
    <row r="18" spans="1:11" ht="7.5" customHeight="1" thickBot="1" x14ac:dyDescent="0.25">
      <c r="C18" s="103"/>
      <c r="E18" s="103"/>
      <c r="G18" s="103"/>
      <c r="I18" s="103"/>
      <c r="K18" s="103"/>
    </row>
    <row r="19" spans="1:11" ht="9" customHeight="1" thickTop="1" x14ac:dyDescent="0.2"/>
    <row r="20" spans="1:11" ht="22.5" x14ac:dyDescent="0.2">
      <c r="K20" s="204" t="s">
        <v>69</v>
      </c>
    </row>
  </sheetData>
  <protectedRanges>
    <protectedRange sqref="A9:I16" name="Range1"/>
  </protectedRanges>
  <phoneticPr fontId="0" type="noConversion"/>
  <hyperlinks>
    <hyperlink ref="A1" location="Index!A1" display="#Index!A1" xr:uid="{00000000-0004-0000-1400-000000000000}"/>
  </hyperlinks>
  <printOptions horizontalCentered="1"/>
  <pageMargins left="0.75" right="0.75" top="1" bottom="1" header="0.5" footer="0.5"/>
  <pageSetup scale="75" fitToHeight="0" orientation="portrait" blackAndWhite="1" r:id="rId1"/>
  <headerFooter alignWithMargins="0">
    <oddFooter>&amp;C&amp;F--&amp;A:  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4"/>
  <sheetViews>
    <sheetView zoomScaleNormal="100" workbookViewId="0">
      <selection activeCell="B3" sqref="B3"/>
    </sheetView>
  </sheetViews>
  <sheetFormatPr defaultColWidth="9.140625" defaultRowHeight="15" x14ac:dyDescent="0.2"/>
  <cols>
    <col min="1" max="1" width="59" style="202" customWidth="1"/>
    <col min="2" max="2" width="1.7109375" style="25" customWidth="1"/>
    <col min="3" max="16384" width="9.140625" style="25"/>
  </cols>
  <sheetData>
    <row r="1" spans="1:1" ht="12.75" x14ac:dyDescent="0.2">
      <c r="A1" s="29" t="s">
        <v>188</v>
      </c>
    </row>
    <row r="2" spans="1:1" ht="31.5" x14ac:dyDescent="0.25">
      <c r="A2" s="148" t="s">
        <v>274</v>
      </c>
    </row>
    <row r="4" spans="1:1" ht="28.5" x14ac:dyDescent="0.2">
      <c r="A4" s="105" t="s">
        <v>275</v>
      </c>
    </row>
  </sheetData>
  <phoneticPr fontId="0" type="noConversion"/>
  <hyperlinks>
    <hyperlink ref="A1" location="Index!A1" display="#Index!A1" xr:uid="{00000000-0004-0000-1500-000000000000}"/>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10"/>
    <pageSetUpPr fitToPage="1"/>
  </sheetPr>
  <dimension ref="A1:E38"/>
  <sheetViews>
    <sheetView showGridLines="0" zoomScaleNormal="100" workbookViewId="0">
      <selection activeCell="B19" sqref="B19"/>
    </sheetView>
  </sheetViews>
  <sheetFormatPr defaultColWidth="9.28515625" defaultRowHeight="12.75" x14ac:dyDescent="0.2"/>
  <cols>
    <col min="1" max="1" width="39.7109375" style="9" customWidth="1"/>
    <col min="2" max="2" width="2" style="5" customWidth="1"/>
    <col min="3" max="3" width="22.5703125" style="5" customWidth="1"/>
    <col min="4" max="4" width="1.7109375" style="5" customWidth="1"/>
    <col min="5" max="5" width="17.7109375" style="5" customWidth="1"/>
    <col min="6" max="6" width="1.7109375" style="5" customWidth="1"/>
    <col min="7" max="16384" width="9.28515625" style="5"/>
  </cols>
  <sheetData>
    <row r="1" spans="1:5" x14ac:dyDescent="0.2">
      <c r="A1" s="29" t="s">
        <v>188</v>
      </c>
    </row>
    <row r="2" spans="1:5" x14ac:dyDescent="0.2">
      <c r="A2" s="29"/>
    </row>
    <row r="3" spans="1:5" ht="15.75" x14ac:dyDescent="0.2">
      <c r="A3" s="268" t="s">
        <v>273</v>
      </c>
      <c r="B3" s="268"/>
      <c r="C3" s="268"/>
      <c r="D3" s="268"/>
      <c r="E3" s="268"/>
    </row>
    <row r="4" spans="1:5" x14ac:dyDescent="0.2">
      <c r="A4" s="383"/>
      <c r="B4" s="383"/>
      <c r="C4" s="383"/>
      <c r="D4" s="383"/>
      <c r="E4" s="383"/>
    </row>
    <row r="5" spans="1:5" x14ac:dyDescent="0.2">
      <c r="A5" s="384"/>
      <c r="B5" s="384"/>
      <c r="C5" s="384"/>
      <c r="D5" s="384"/>
      <c r="E5" s="384"/>
    </row>
    <row r="6" spans="1:5" ht="15.75" x14ac:dyDescent="0.25">
      <c r="A6" s="211" t="s">
        <v>36</v>
      </c>
      <c r="B6" s="205"/>
      <c r="C6" s="205"/>
      <c r="D6" s="205"/>
      <c r="E6" s="205"/>
    </row>
    <row r="7" spans="1:5" x14ac:dyDescent="0.2">
      <c r="A7" s="266" t="str">
        <f>+'A-Loan Prog List'!A3</f>
        <v>FY 2024</v>
      </c>
      <c r="B7" s="266"/>
      <c r="C7" s="266"/>
      <c r="D7" s="266"/>
      <c r="E7" s="266"/>
    </row>
    <row r="8" spans="1:5" ht="51" x14ac:dyDescent="0.2">
      <c r="A8" s="194" t="s">
        <v>22</v>
      </c>
      <c r="B8" s="115"/>
      <c r="C8" s="206" t="s">
        <v>89</v>
      </c>
      <c r="D8" s="115"/>
      <c r="E8" s="140" t="s">
        <v>25</v>
      </c>
    </row>
    <row r="9" spans="1:5" ht="6.95" customHeight="1" x14ac:dyDescent="0.2">
      <c r="A9" s="334"/>
      <c r="B9" s="301"/>
      <c r="C9" s="301"/>
      <c r="D9" s="301"/>
      <c r="E9" s="356"/>
    </row>
    <row r="10" spans="1:5" x14ac:dyDescent="0.2">
      <c r="A10" s="337"/>
      <c r="B10" s="301"/>
      <c r="C10" s="350"/>
      <c r="D10" s="301"/>
      <c r="E10" s="350"/>
    </row>
    <row r="11" spans="1:5" ht="6.95" customHeight="1" x14ac:dyDescent="0.2">
      <c r="A11" s="336"/>
      <c r="B11" s="301"/>
      <c r="C11" s="301"/>
      <c r="D11" s="301"/>
      <c r="E11" s="301"/>
    </row>
    <row r="12" spans="1:5" x14ac:dyDescent="0.2">
      <c r="A12" s="354"/>
      <c r="B12" s="301"/>
      <c r="C12" s="351"/>
      <c r="D12" s="301"/>
      <c r="E12" s="351"/>
    </row>
    <row r="13" spans="1:5" ht="6.95" customHeight="1" x14ac:dyDescent="0.2">
      <c r="A13" s="334"/>
      <c r="B13" s="301"/>
      <c r="C13" s="301"/>
      <c r="D13" s="301"/>
      <c r="E13" s="301"/>
    </row>
    <row r="14" spans="1:5" x14ac:dyDescent="0.2">
      <c r="A14" s="341"/>
      <c r="B14" s="301"/>
      <c r="C14" s="351"/>
      <c r="D14" s="301"/>
      <c r="E14" s="351"/>
    </row>
    <row r="15" spans="1:5" ht="6.95" customHeight="1" x14ac:dyDescent="0.2">
      <c r="A15" s="334"/>
      <c r="B15" s="301"/>
      <c r="C15" s="301"/>
      <c r="D15" s="301"/>
      <c r="E15" s="301"/>
    </row>
    <row r="16" spans="1:5" x14ac:dyDescent="0.2">
      <c r="A16" s="341"/>
      <c r="B16" s="301"/>
      <c r="C16" s="327"/>
      <c r="D16" s="301"/>
      <c r="E16" s="327"/>
    </row>
    <row r="17" spans="1:5" ht="6.95" customHeight="1" x14ac:dyDescent="0.2">
      <c r="A17" s="334"/>
      <c r="B17" s="301"/>
      <c r="C17" s="313"/>
      <c r="D17" s="301"/>
      <c r="E17" s="313"/>
    </row>
    <row r="18" spans="1:5" ht="15" customHeight="1" thickBot="1" x14ac:dyDescent="0.25">
      <c r="A18" s="9" t="s">
        <v>13</v>
      </c>
      <c r="C18" s="94">
        <f>SUM(C10:C17)</f>
        <v>0</v>
      </c>
      <c r="E18" s="94">
        <f>SUM(E10:E17)</f>
        <v>0</v>
      </c>
    </row>
    <row r="19" spans="1:5" ht="15" customHeight="1" thickTop="1" x14ac:dyDescent="0.2">
      <c r="C19" s="95"/>
      <c r="E19" s="95"/>
    </row>
    <row r="20" spans="1:5" x14ac:dyDescent="0.2">
      <c r="C20" s="95"/>
      <c r="E20" s="95"/>
    </row>
    <row r="21" spans="1:5" ht="15" x14ac:dyDescent="0.25">
      <c r="A21" s="228" t="s">
        <v>104</v>
      </c>
      <c r="C21" s="112"/>
      <c r="D21" s="112"/>
      <c r="E21" s="112"/>
    </row>
    <row r="22" spans="1:5" x14ac:dyDescent="0.2">
      <c r="A22" s="266" t="str">
        <f>+A7</f>
        <v>FY 2024</v>
      </c>
      <c r="B22" s="266"/>
      <c r="C22" s="266"/>
      <c r="D22" s="266"/>
      <c r="E22" s="266"/>
    </row>
    <row r="23" spans="1:5" ht="38.25" x14ac:dyDescent="0.2">
      <c r="A23" s="194" t="s">
        <v>22</v>
      </c>
      <c r="B23" s="115"/>
      <c r="C23" s="208" t="s">
        <v>105</v>
      </c>
      <c r="D23" s="115"/>
      <c r="E23" s="208" t="s">
        <v>106</v>
      </c>
    </row>
    <row r="24" spans="1:5" s="55" customFormat="1" ht="6.95" customHeight="1" x14ac:dyDescent="0.2">
      <c r="C24" s="58"/>
      <c r="E24" s="58"/>
    </row>
    <row r="25" spans="1:5" x14ac:dyDescent="0.2">
      <c r="A25" s="91"/>
      <c r="C25" s="196"/>
      <c r="E25" s="196"/>
    </row>
    <row r="26" spans="1:5" ht="6.95" customHeight="1" x14ac:dyDescent="0.2">
      <c r="A26" s="90"/>
    </row>
    <row r="27" spans="1:5" x14ac:dyDescent="0.2">
      <c r="A27" s="197"/>
      <c r="C27" s="170"/>
      <c r="E27" s="170"/>
    </row>
    <row r="28" spans="1:5" ht="6.95" customHeight="1" x14ac:dyDescent="0.2"/>
    <row r="29" spans="1:5" x14ac:dyDescent="0.2">
      <c r="A29" s="93"/>
      <c r="C29" s="170"/>
      <c r="E29" s="170"/>
    </row>
    <row r="30" spans="1:5" ht="6.95" customHeight="1" x14ac:dyDescent="0.2"/>
    <row r="31" spans="1:5" x14ac:dyDescent="0.2">
      <c r="A31" s="93"/>
      <c r="C31" s="170"/>
      <c r="E31" s="170"/>
    </row>
    <row r="32" spans="1:5" ht="6.95" customHeight="1" x14ac:dyDescent="0.2">
      <c r="C32" s="143"/>
      <c r="E32" s="143"/>
    </row>
    <row r="33" spans="1:5" ht="15" customHeight="1" thickBot="1" x14ac:dyDescent="0.25">
      <c r="A33" s="9" t="s">
        <v>13</v>
      </c>
      <c r="C33" s="94">
        <f>SUM(C25:C32)</f>
        <v>0</v>
      </c>
      <c r="E33" s="94">
        <f>SUM(E25:E32)</f>
        <v>0</v>
      </c>
    </row>
    <row r="34" spans="1:5" ht="13.5" thickTop="1" x14ac:dyDescent="0.2"/>
    <row r="38" spans="1:5" x14ac:dyDescent="0.2">
      <c r="C38" s="95"/>
      <c r="E38" s="95"/>
    </row>
  </sheetData>
  <protectedRanges>
    <protectedRange sqref="A10:E17 A25:E32" name="Range1"/>
  </protectedRanges>
  <phoneticPr fontId="0" type="noConversion"/>
  <hyperlinks>
    <hyperlink ref="A1" location="Index!A1" display="#Index!A1" xr:uid="{00000000-0004-0000-1600-000000000000}"/>
  </hyperlinks>
  <printOptions horizontalCentered="1"/>
  <pageMargins left="0.75" right="0.75" top="0.75" bottom="1" header="0.5" footer="0.5"/>
  <pageSetup orientation="portrait" blackAndWhite="1" r:id="rId1"/>
  <headerFooter alignWithMargins="0">
    <oddFooter>&amp;C&amp;F--&amp;A:  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8"/>
  <sheetViews>
    <sheetView zoomScaleNormal="100" workbookViewId="0">
      <selection activeCell="B5" sqref="B5"/>
    </sheetView>
  </sheetViews>
  <sheetFormatPr defaultColWidth="9.140625" defaultRowHeight="12.75" x14ac:dyDescent="0.2"/>
  <cols>
    <col min="1" max="1" width="59.28515625" style="25" customWidth="1"/>
    <col min="2" max="2" width="1.7109375" style="25" customWidth="1"/>
    <col min="3" max="16384" width="9.140625" style="25"/>
  </cols>
  <sheetData>
    <row r="1" spans="1:1" x14ac:dyDescent="0.2">
      <c r="A1" s="29" t="s">
        <v>188</v>
      </c>
    </row>
    <row r="2" spans="1:1" ht="32.25" customHeight="1" x14ac:dyDescent="0.25">
      <c r="A2" s="148" t="s">
        <v>272</v>
      </c>
    </row>
    <row r="3" spans="1:1" ht="15.75" x14ac:dyDescent="0.25">
      <c r="A3" s="148"/>
    </row>
    <row r="4" spans="1:1" ht="62.25" customHeight="1" x14ac:dyDescent="0.2">
      <c r="A4" s="105" t="s">
        <v>276</v>
      </c>
    </row>
    <row r="5" spans="1:1" x14ac:dyDescent="0.2">
      <c r="A5" s="226"/>
    </row>
    <row r="6" spans="1:1" ht="28.5" x14ac:dyDescent="0.2">
      <c r="A6" s="134" t="s">
        <v>117</v>
      </c>
    </row>
    <row r="7" spans="1:1" x14ac:dyDescent="0.2">
      <c r="A7" s="226"/>
    </row>
    <row r="8" spans="1:1" ht="71.25" x14ac:dyDescent="0.2">
      <c r="A8" s="32" t="s">
        <v>118</v>
      </c>
    </row>
  </sheetData>
  <phoneticPr fontId="0" type="noConversion"/>
  <hyperlinks>
    <hyperlink ref="A1" location="Index!A1" display="#Index!A1" xr:uid="{00000000-0004-0000-1700-000000000000}"/>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10"/>
    <pageSetUpPr fitToPage="1"/>
  </sheetPr>
  <dimension ref="A1:G35"/>
  <sheetViews>
    <sheetView showGridLines="0" zoomScaleNormal="100" workbookViewId="0">
      <selection activeCell="B4" sqref="B4"/>
    </sheetView>
  </sheetViews>
  <sheetFormatPr defaultColWidth="8.42578125" defaultRowHeight="12.75" x14ac:dyDescent="0.2"/>
  <cols>
    <col min="1" max="1" width="29.42578125" style="9" customWidth="1"/>
    <col min="2" max="2" width="1.7109375" style="5" customWidth="1"/>
    <col min="3" max="3" width="28.140625" style="5" customWidth="1"/>
    <col min="4" max="4" width="1.7109375" style="5" customWidth="1"/>
    <col min="5" max="5" width="21" style="5" customWidth="1"/>
    <col min="6" max="6" width="1.7109375" style="5" customWidth="1"/>
    <col min="7" max="7" width="17.7109375" style="5" customWidth="1"/>
    <col min="8" max="8" width="1.7109375" style="5" customWidth="1"/>
    <col min="9" max="16384" width="8.42578125" style="5"/>
  </cols>
  <sheetData>
    <row r="1" spans="1:7" x14ac:dyDescent="0.2">
      <c r="A1" s="29" t="s">
        <v>188</v>
      </c>
    </row>
    <row r="2" spans="1:7" s="55" customFormat="1" ht="15" x14ac:dyDescent="0.25">
      <c r="A2" s="209" t="s">
        <v>271</v>
      </c>
      <c r="B2" s="210"/>
      <c r="C2" s="210"/>
      <c r="D2" s="210"/>
      <c r="E2" s="210"/>
      <c r="F2" s="210"/>
      <c r="G2" s="210"/>
    </row>
    <row r="3" spans="1:7" s="55" customFormat="1" ht="15" x14ac:dyDescent="0.25">
      <c r="A3" s="209"/>
      <c r="B3" s="210"/>
      <c r="C3" s="210"/>
      <c r="D3" s="210"/>
      <c r="E3" s="210"/>
      <c r="F3" s="210"/>
      <c r="G3" s="210"/>
    </row>
    <row r="4" spans="1:7" x14ac:dyDescent="0.2">
      <c r="A4" s="104"/>
    </row>
    <row r="5" spans="1:7" s="55" customFormat="1" ht="15" x14ac:dyDescent="0.25">
      <c r="A5" s="211" t="s">
        <v>107</v>
      </c>
    </row>
    <row r="6" spans="1:7" x14ac:dyDescent="0.2">
      <c r="A6" s="266" t="str">
        <f>+'A-Loan Prog List'!A3</f>
        <v>FY 2024</v>
      </c>
      <c r="B6" s="266"/>
      <c r="C6" s="266"/>
      <c r="D6" s="266"/>
      <c r="E6" s="266"/>
      <c r="F6" s="266"/>
      <c r="G6" s="266"/>
    </row>
    <row r="7" spans="1:7" ht="38.25" x14ac:dyDescent="0.2">
      <c r="A7" s="216" t="s">
        <v>83</v>
      </c>
      <c r="B7" s="217"/>
      <c r="C7" s="218" t="s">
        <v>136</v>
      </c>
      <c r="D7" s="219"/>
      <c r="E7" s="218" t="s">
        <v>138</v>
      </c>
      <c r="F7" s="220"/>
      <c r="G7" s="218" t="s">
        <v>139</v>
      </c>
    </row>
    <row r="8" spans="1:7" ht="6.95" customHeight="1" x14ac:dyDescent="0.2">
      <c r="A8" s="357"/>
      <c r="B8" s="358"/>
      <c r="C8" s="359"/>
      <c r="D8" s="359"/>
      <c r="E8" s="360"/>
      <c r="F8" s="98"/>
      <c r="G8" s="195"/>
    </row>
    <row r="9" spans="1:7" x14ac:dyDescent="0.2">
      <c r="A9" s="337"/>
      <c r="B9" s="301"/>
      <c r="C9" s="350"/>
      <c r="D9" s="301"/>
      <c r="E9" s="361"/>
      <c r="F9" s="98"/>
      <c r="G9" s="84">
        <f>+C9+E9</f>
        <v>0</v>
      </c>
    </row>
    <row r="10" spans="1:7" ht="6.95" customHeight="1" x14ac:dyDescent="0.2">
      <c r="A10" s="336"/>
      <c r="B10" s="301"/>
      <c r="C10" s="301"/>
      <c r="D10" s="301"/>
      <c r="E10" s="304"/>
      <c r="F10" s="98"/>
    </row>
    <row r="11" spans="1:7" x14ac:dyDescent="0.2">
      <c r="A11" s="354"/>
      <c r="B11" s="301"/>
      <c r="C11" s="351"/>
      <c r="D11" s="301"/>
      <c r="E11" s="362"/>
      <c r="F11" s="98"/>
      <c r="G11" s="83">
        <f>+C11+E11</f>
        <v>0</v>
      </c>
    </row>
    <row r="12" spans="1:7" ht="6.95" customHeight="1" x14ac:dyDescent="0.2">
      <c r="A12" s="334"/>
      <c r="B12" s="301"/>
      <c r="C12" s="301"/>
      <c r="D12" s="301"/>
      <c r="E12" s="304"/>
      <c r="F12" s="98"/>
    </row>
    <row r="13" spans="1:7" x14ac:dyDescent="0.2">
      <c r="A13" s="341"/>
      <c r="B13" s="301"/>
      <c r="C13" s="351"/>
      <c r="D13" s="301"/>
      <c r="E13" s="362"/>
      <c r="F13" s="98"/>
      <c r="G13" s="83">
        <f>+C13+E13</f>
        <v>0</v>
      </c>
    </row>
    <row r="14" spans="1:7" ht="6.95" customHeight="1" x14ac:dyDescent="0.2">
      <c r="A14" s="334"/>
      <c r="B14" s="301"/>
      <c r="C14" s="301"/>
      <c r="D14" s="301"/>
      <c r="E14" s="304"/>
      <c r="F14" s="98"/>
    </row>
    <row r="15" spans="1:7" x14ac:dyDescent="0.2">
      <c r="A15" s="341"/>
      <c r="B15" s="301"/>
      <c r="C15" s="327"/>
      <c r="D15" s="301"/>
      <c r="E15" s="340"/>
      <c r="F15" s="98"/>
      <c r="G15" s="83">
        <f>+C15+E15</f>
        <v>0</v>
      </c>
    </row>
    <row r="16" spans="1:7" ht="6.95" customHeight="1" x14ac:dyDescent="0.2">
      <c r="A16" s="357"/>
      <c r="B16" s="358"/>
      <c r="C16" s="313"/>
      <c r="D16" s="359"/>
      <c r="E16" s="314"/>
      <c r="F16" s="98"/>
      <c r="G16" s="143"/>
    </row>
    <row r="17" spans="1:7" x14ac:dyDescent="0.2">
      <c r="A17" s="215" t="s">
        <v>21</v>
      </c>
      <c r="B17" s="112"/>
      <c r="C17" s="84">
        <f>SUM(C8:C16)</f>
        <v>0</v>
      </c>
      <c r="D17" s="195"/>
      <c r="E17" s="84">
        <f>SUM(E8:E16)</f>
        <v>0</v>
      </c>
      <c r="F17" s="98"/>
      <c r="G17" s="84">
        <f>SUM(G8:G16)</f>
        <v>0</v>
      </c>
    </row>
    <row r="18" spans="1:7" ht="6.75" customHeight="1" thickBot="1" x14ac:dyDescent="0.25">
      <c r="A18" s="215"/>
      <c r="B18" s="112"/>
      <c r="C18" s="103"/>
      <c r="D18" s="195"/>
      <c r="E18" s="103"/>
      <c r="F18" s="98"/>
      <c r="G18" s="103"/>
    </row>
    <row r="19" spans="1:7" ht="6.75" customHeight="1" thickTop="1" x14ac:dyDescent="0.2">
      <c r="A19" s="215"/>
      <c r="B19" s="112"/>
      <c r="D19" s="195"/>
      <c r="F19" s="98"/>
    </row>
    <row r="21" spans="1:7" s="55" customFormat="1" ht="15" x14ac:dyDescent="0.25">
      <c r="A21" s="211" t="s">
        <v>108</v>
      </c>
    </row>
    <row r="22" spans="1:7" x14ac:dyDescent="0.2">
      <c r="A22" s="266" t="str">
        <f>+A6</f>
        <v>FY 2024</v>
      </c>
      <c r="B22" s="266"/>
      <c r="C22" s="267"/>
      <c r="D22" s="266"/>
      <c r="E22" s="266"/>
      <c r="F22" s="266"/>
      <c r="G22" s="266"/>
    </row>
    <row r="23" spans="1:7" ht="38.25" x14ac:dyDescent="0.2">
      <c r="A23" s="212" t="s">
        <v>83</v>
      </c>
      <c r="B23" s="213"/>
      <c r="C23" s="100" t="s">
        <v>137</v>
      </c>
      <c r="D23" s="99"/>
      <c r="E23" s="100" t="s">
        <v>138</v>
      </c>
      <c r="F23" s="214"/>
      <c r="G23" s="100" t="s">
        <v>139</v>
      </c>
    </row>
    <row r="24" spans="1:7" ht="6.95" customHeight="1" x14ac:dyDescent="0.2">
      <c r="A24" s="334"/>
      <c r="B24" s="301"/>
      <c r="C24" s="301"/>
      <c r="D24" s="301"/>
      <c r="E24" s="344"/>
    </row>
    <row r="25" spans="1:7" x14ac:dyDescent="0.2">
      <c r="A25" s="337"/>
      <c r="B25" s="301"/>
      <c r="C25" s="350"/>
      <c r="D25" s="301"/>
      <c r="E25" s="361"/>
      <c r="F25" s="98"/>
      <c r="G25" s="84">
        <f>+C25+E25</f>
        <v>0</v>
      </c>
    </row>
    <row r="26" spans="1:7" ht="6.95" customHeight="1" x14ac:dyDescent="0.2">
      <c r="A26" s="336"/>
      <c r="B26" s="301"/>
      <c r="C26" s="301"/>
      <c r="D26" s="301"/>
      <c r="E26" s="304"/>
      <c r="F26" s="98"/>
    </row>
    <row r="27" spans="1:7" x14ac:dyDescent="0.2">
      <c r="A27" s="354"/>
      <c r="B27" s="301"/>
      <c r="C27" s="351"/>
      <c r="D27" s="301"/>
      <c r="E27" s="362"/>
      <c r="F27" s="98"/>
      <c r="G27" s="83">
        <f>+C27+E27</f>
        <v>0</v>
      </c>
    </row>
    <row r="28" spans="1:7" ht="6.95" customHeight="1" x14ac:dyDescent="0.2">
      <c r="A28" s="334"/>
      <c r="B28" s="301"/>
      <c r="C28" s="301"/>
      <c r="D28" s="301"/>
      <c r="E28" s="304"/>
      <c r="F28" s="98"/>
    </row>
    <row r="29" spans="1:7" x14ac:dyDescent="0.2">
      <c r="A29" s="341"/>
      <c r="B29" s="301"/>
      <c r="C29" s="351"/>
      <c r="D29" s="301"/>
      <c r="E29" s="362"/>
      <c r="F29" s="98"/>
      <c r="G29" s="83">
        <f>+C29+E29</f>
        <v>0</v>
      </c>
    </row>
    <row r="30" spans="1:7" ht="6.95" customHeight="1" x14ac:dyDescent="0.2">
      <c r="A30" s="334"/>
      <c r="B30" s="301"/>
      <c r="C30" s="301"/>
      <c r="D30" s="301"/>
      <c r="E30" s="304"/>
      <c r="F30" s="98"/>
    </row>
    <row r="31" spans="1:7" x14ac:dyDescent="0.2">
      <c r="A31" s="341"/>
      <c r="B31" s="301"/>
      <c r="C31" s="327"/>
      <c r="D31" s="301"/>
      <c r="E31" s="340"/>
      <c r="F31" s="98"/>
      <c r="G31" s="83">
        <f>+C31+E31</f>
        <v>0</v>
      </c>
    </row>
    <row r="32" spans="1:7" ht="6.95" customHeight="1" x14ac:dyDescent="0.2">
      <c r="A32" s="357"/>
      <c r="B32" s="358"/>
      <c r="C32" s="313"/>
      <c r="D32" s="359"/>
      <c r="E32" s="314"/>
      <c r="F32" s="98"/>
      <c r="G32" s="143"/>
    </row>
    <row r="33" spans="1:7" x14ac:dyDescent="0.2">
      <c r="A33" s="215" t="s">
        <v>21</v>
      </c>
      <c r="B33" s="112"/>
      <c r="C33" s="84">
        <f>SUM(C24:C32)</f>
        <v>0</v>
      </c>
      <c r="D33" s="195"/>
      <c r="E33" s="84">
        <f>SUM(E24:E32)</f>
        <v>0</v>
      </c>
      <c r="F33" s="98"/>
      <c r="G33" s="84">
        <f>SUM(G24:G32)</f>
        <v>0</v>
      </c>
    </row>
    <row r="34" spans="1:7" ht="9" customHeight="1" thickBot="1" x14ac:dyDescent="0.25">
      <c r="A34" s="215"/>
      <c r="B34" s="112"/>
      <c r="C34" s="103"/>
      <c r="D34" s="195"/>
      <c r="E34" s="103"/>
      <c r="F34" s="98"/>
      <c r="G34" s="103"/>
    </row>
    <row r="35" spans="1:7" ht="13.5" thickTop="1" x14ac:dyDescent="0.2">
      <c r="A35" s="221"/>
    </row>
  </sheetData>
  <protectedRanges>
    <protectedRange sqref="A9:E16 A25:E32" name="Range1"/>
  </protectedRanges>
  <phoneticPr fontId="0" type="noConversion"/>
  <hyperlinks>
    <hyperlink ref="A1" location="Index!A1" display="#Index!A1" xr:uid="{00000000-0004-0000-1800-000000000000}"/>
  </hyperlinks>
  <printOptions horizontalCentered="1"/>
  <pageMargins left="0.75" right="0.75" top="0.73" bottom="0.76" header="0.27" footer="0.25"/>
  <pageSetup scale="88" orientation="portrait" blackAndWhite="1" r:id="rId1"/>
  <headerFooter alignWithMargins="0">
    <oddFooter>&amp;C&amp;F--&amp;A:  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420"/>
  <sheetViews>
    <sheetView zoomScale="90" zoomScaleNormal="90" workbookViewId="0">
      <selection activeCell="B3" sqref="B3"/>
    </sheetView>
  </sheetViews>
  <sheetFormatPr defaultColWidth="9.140625" defaultRowHeight="12.75" x14ac:dyDescent="0.2"/>
  <cols>
    <col min="1" max="1" width="77.28515625" style="226" customWidth="1"/>
    <col min="2" max="2" width="2" style="25" customWidth="1"/>
    <col min="3" max="16384" width="9.140625" style="25"/>
  </cols>
  <sheetData>
    <row r="1" spans="1:1" ht="15" customHeight="1" x14ac:dyDescent="0.2">
      <c r="A1" s="29" t="s">
        <v>188</v>
      </c>
    </row>
    <row r="2" spans="1:1" ht="31.5" x14ac:dyDescent="0.2">
      <c r="A2" s="222" t="s">
        <v>267</v>
      </c>
    </row>
    <row r="3" spans="1:1" s="191" customFormat="1" ht="15" x14ac:dyDescent="0.2">
      <c r="A3" s="223"/>
    </row>
    <row r="4" spans="1:1" s="191" customFormat="1" ht="43.5" x14ac:dyDescent="0.2">
      <c r="A4" s="224" t="s">
        <v>277</v>
      </c>
    </row>
    <row r="5" spans="1:1" s="191" customFormat="1" ht="15" x14ac:dyDescent="0.2">
      <c r="A5" s="224"/>
    </row>
    <row r="6" spans="1:1" s="191" customFormat="1" ht="72" x14ac:dyDescent="0.2">
      <c r="A6" s="225" t="s">
        <v>268</v>
      </c>
    </row>
    <row r="7" spans="1:1" s="191" customFormat="1" ht="15" x14ac:dyDescent="0.2">
      <c r="A7" s="225"/>
    </row>
    <row r="8" spans="1:1" s="191" customFormat="1" ht="72.75" x14ac:dyDescent="0.2">
      <c r="A8" s="225" t="s">
        <v>269</v>
      </c>
    </row>
    <row r="9" spans="1:1" s="191" customFormat="1" ht="15" x14ac:dyDescent="0.2">
      <c r="A9" s="225"/>
    </row>
    <row r="10" spans="1:1" s="191" customFormat="1" ht="42" customHeight="1" x14ac:dyDescent="0.2">
      <c r="A10" s="225" t="s">
        <v>270</v>
      </c>
    </row>
    <row r="11" spans="1:1" s="191" customFormat="1" ht="15" x14ac:dyDescent="0.2">
      <c r="A11" s="223"/>
    </row>
    <row r="12" spans="1:1" s="191" customFormat="1" ht="15" x14ac:dyDescent="0.2">
      <c r="A12" s="223"/>
    </row>
    <row r="13" spans="1:1" s="191" customFormat="1" ht="15" x14ac:dyDescent="0.2">
      <c r="A13" s="223"/>
    </row>
    <row r="14" spans="1:1" s="191" customFormat="1" ht="15" x14ac:dyDescent="0.2">
      <c r="A14" s="223"/>
    </row>
    <row r="15" spans="1:1" s="191" customFormat="1" ht="15" x14ac:dyDescent="0.2">
      <c r="A15" s="223"/>
    </row>
    <row r="16" spans="1:1" s="191" customFormat="1" ht="15" x14ac:dyDescent="0.2">
      <c r="A16" s="223"/>
    </row>
    <row r="17" spans="1:1" s="191" customFormat="1" ht="15" x14ac:dyDescent="0.2">
      <c r="A17" s="223"/>
    </row>
    <row r="18" spans="1:1" s="191" customFormat="1" ht="15" x14ac:dyDescent="0.2">
      <c r="A18" s="223"/>
    </row>
    <row r="19" spans="1:1" s="191" customFormat="1" ht="15" x14ac:dyDescent="0.2">
      <c r="A19" s="223"/>
    </row>
    <row r="20" spans="1:1" s="191" customFormat="1" ht="15" x14ac:dyDescent="0.2">
      <c r="A20" s="223"/>
    </row>
    <row r="21" spans="1:1" s="191" customFormat="1" ht="15" x14ac:dyDescent="0.2">
      <c r="A21" s="223"/>
    </row>
    <row r="22" spans="1:1" s="191" customFormat="1" ht="15" x14ac:dyDescent="0.2">
      <c r="A22" s="223"/>
    </row>
    <row r="23" spans="1:1" s="191" customFormat="1" ht="15" x14ac:dyDescent="0.2">
      <c r="A23" s="223"/>
    </row>
    <row r="24" spans="1:1" s="191" customFormat="1" ht="15" x14ac:dyDescent="0.2">
      <c r="A24" s="223"/>
    </row>
    <row r="25" spans="1:1" s="191" customFormat="1" ht="15" x14ac:dyDescent="0.2">
      <c r="A25" s="223"/>
    </row>
    <row r="26" spans="1:1" s="191" customFormat="1" ht="15" x14ac:dyDescent="0.2">
      <c r="A26" s="223"/>
    </row>
    <row r="27" spans="1:1" s="191" customFormat="1" ht="15" x14ac:dyDescent="0.2">
      <c r="A27" s="223"/>
    </row>
    <row r="28" spans="1:1" s="191" customFormat="1" ht="15" x14ac:dyDescent="0.2">
      <c r="A28" s="223"/>
    </row>
    <row r="29" spans="1:1" s="191" customFormat="1" ht="15" x14ac:dyDescent="0.2">
      <c r="A29" s="223"/>
    </row>
    <row r="30" spans="1:1" s="191" customFormat="1" ht="15" x14ac:dyDescent="0.2">
      <c r="A30" s="223"/>
    </row>
    <row r="31" spans="1:1" s="191" customFormat="1" ht="15" x14ac:dyDescent="0.2">
      <c r="A31" s="223"/>
    </row>
    <row r="32" spans="1:1" s="191" customFormat="1" ht="15" x14ac:dyDescent="0.2">
      <c r="A32" s="223"/>
    </row>
    <row r="33" spans="1:1" s="191" customFormat="1" ht="15" x14ac:dyDescent="0.2">
      <c r="A33" s="223"/>
    </row>
    <row r="34" spans="1:1" s="191" customFormat="1" ht="15" x14ac:dyDescent="0.2">
      <c r="A34" s="223"/>
    </row>
    <row r="35" spans="1:1" s="191" customFormat="1" ht="15" x14ac:dyDescent="0.2">
      <c r="A35" s="223"/>
    </row>
    <row r="36" spans="1:1" s="191" customFormat="1" ht="15" x14ac:dyDescent="0.2">
      <c r="A36" s="223"/>
    </row>
    <row r="37" spans="1:1" s="191" customFormat="1" ht="15" x14ac:dyDescent="0.2">
      <c r="A37" s="223"/>
    </row>
    <row r="38" spans="1:1" s="191" customFormat="1" ht="15" x14ac:dyDescent="0.2">
      <c r="A38" s="223"/>
    </row>
    <row r="39" spans="1:1" s="191" customFormat="1" ht="15" x14ac:dyDescent="0.2">
      <c r="A39" s="223"/>
    </row>
    <row r="40" spans="1:1" s="191" customFormat="1" ht="15" x14ac:dyDescent="0.2">
      <c r="A40" s="223"/>
    </row>
    <row r="41" spans="1:1" s="191" customFormat="1" ht="15" x14ac:dyDescent="0.2">
      <c r="A41" s="223"/>
    </row>
    <row r="42" spans="1:1" s="191" customFormat="1" ht="15" x14ac:dyDescent="0.2">
      <c r="A42" s="223"/>
    </row>
    <row r="43" spans="1:1" s="191" customFormat="1" ht="15" x14ac:dyDescent="0.2">
      <c r="A43" s="223"/>
    </row>
    <row r="44" spans="1:1" s="191" customFormat="1" ht="15" x14ac:dyDescent="0.2">
      <c r="A44" s="223"/>
    </row>
    <row r="45" spans="1:1" s="191" customFormat="1" ht="15" x14ac:dyDescent="0.2">
      <c r="A45" s="223"/>
    </row>
    <row r="46" spans="1:1" s="191" customFormat="1" ht="15" x14ac:dyDescent="0.2">
      <c r="A46" s="223"/>
    </row>
    <row r="47" spans="1:1" s="191" customFormat="1" ht="15" x14ac:dyDescent="0.2">
      <c r="A47" s="223"/>
    </row>
    <row r="48" spans="1:1" s="191" customFormat="1" ht="15" x14ac:dyDescent="0.2">
      <c r="A48" s="223"/>
    </row>
    <row r="49" spans="1:1" s="191" customFormat="1" ht="15" x14ac:dyDescent="0.2">
      <c r="A49" s="223"/>
    </row>
    <row r="50" spans="1:1" s="191" customFormat="1" ht="15" x14ac:dyDescent="0.2">
      <c r="A50" s="223"/>
    </row>
    <row r="51" spans="1:1" s="191" customFormat="1" ht="15" x14ac:dyDescent="0.2">
      <c r="A51" s="223"/>
    </row>
    <row r="52" spans="1:1" s="191" customFormat="1" ht="15" x14ac:dyDescent="0.2">
      <c r="A52" s="223"/>
    </row>
    <row r="53" spans="1:1" s="191" customFormat="1" ht="15" x14ac:dyDescent="0.2">
      <c r="A53" s="223"/>
    </row>
    <row r="54" spans="1:1" s="191" customFormat="1" ht="15" x14ac:dyDescent="0.2">
      <c r="A54" s="223"/>
    </row>
    <row r="55" spans="1:1" s="191" customFormat="1" ht="15" x14ac:dyDescent="0.2">
      <c r="A55" s="223"/>
    </row>
    <row r="56" spans="1:1" s="191" customFormat="1" ht="15" x14ac:dyDescent="0.2">
      <c r="A56" s="223"/>
    </row>
    <row r="57" spans="1:1" s="191" customFormat="1" ht="15" x14ac:dyDescent="0.2">
      <c r="A57" s="223"/>
    </row>
    <row r="58" spans="1:1" s="191" customFormat="1" ht="15" x14ac:dyDescent="0.2">
      <c r="A58" s="223"/>
    </row>
    <row r="59" spans="1:1" s="191" customFormat="1" ht="15" x14ac:dyDescent="0.2">
      <c r="A59" s="223"/>
    </row>
    <row r="60" spans="1:1" s="191" customFormat="1" ht="15" x14ac:dyDescent="0.2">
      <c r="A60" s="223"/>
    </row>
    <row r="61" spans="1:1" s="191" customFormat="1" ht="15" x14ac:dyDescent="0.2">
      <c r="A61" s="223"/>
    </row>
    <row r="62" spans="1:1" s="191" customFormat="1" ht="15" x14ac:dyDescent="0.2">
      <c r="A62" s="223"/>
    </row>
    <row r="63" spans="1:1" s="191" customFormat="1" ht="15" x14ac:dyDescent="0.2">
      <c r="A63" s="223"/>
    </row>
    <row r="64" spans="1:1" s="191" customFormat="1" ht="15" x14ac:dyDescent="0.2">
      <c r="A64" s="223"/>
    </row>
    <row r="65" spans="1:1" s="191" customFormat="1" ht="15" x14ac:dyDescent="0.2">
      <c r="A65" s="223"/>
    </row>
    <row r="66" spans="1:1" s="191" customFormat="1" ht="15" x14ac:dyDescent="0.2">
      <c r="A66" s="223"/>
    </row>
    <row r="67" spans="1:1" s="191" customFormat="1" ht="15" x14ac:dyDescent="0.2">
      <c r="A67" s="223"/>
    </row>
    <row r="68" spans="1:1" s="191" customFormat="1" ht="15" x14ac:dyDescent="0.2">
      <c r="A68" s="223"/>
    </row>
    <row r="69" spans="1:1" s="191" customFormat="1" ht="15" x14ac:dyDescent="0.2">
      <c r="A69" s="223"/>
    </row>
    <row r="70" spans="1:1" s="191" customFormat="1" ht="15" x14ac:dyDescent="0.2">
      <c r="A70" s="223"/>
    </row>
    <row r="71" spans="1:1" s="191" customFormat="1" ht="15" x14ac:dyDescent="0.2">
      <c r="A71" s="223"/>
    </row>
    <row r="72" spans="1:1" s="191" customFormat="1" ht="15" x14ac:dyDescent="0.2">
      <c r="A72" s="223"/>
    </row>
    <row r="73" spans="1:1" s="191" customFormat="1" ht="15" x14ac:dyDescent="0.2">
      <c r="A73" s="223"/>
    </row>
    <row r="74" spans="1:1" s="191" customFormat="1" ht="15" x14ac:dyDescent="0.2">
      <c r="A74" s="223"/>
    </row>
    <row r="75" spans="1:1" s="191" customFormat="1" ht="15" x14ac:dyDescent="0.2">
      <c r="A75" s="223"/>
    </row>
    <row r="76" spans="1:1" s="191" customFormat="1" ht="15" x14ac:dyDescent="0.2">
      <c r="A76" s="223"/>
    </row>
    <row r="77" spans="1:1" s="191" customFormat="1" ht="15" x14ac:dyDescent="0.2">
      <c r="A77" s="223"/>
    </row>
    <row r="78" spans="1:1" s="191" customFormat="1" ht="15" x14ac:dyDescent="0.2">
      <c r="A78" s="223"/>
    </row>
    <row r="79" spans="1:1" s="191" customFormat="1" ht="15" x14ac:dyDescent="0.2">
      <c r="A79" s="223"/>
    </row>
    <row r="80" spans="1:1" s="191" customFormat="1" ht="15" x14ac:dyDescent="0.2">
      <c r="A80" s="223"/>
    </row>
    <row r="81" spans="1:1" s="191" customFormat="1" ht="15" x14ac:dyDescent="0.2">
      <c r="A81" s="223"/>
    </row>
    <row r="82" spans="1:1" s="191" customFormat="1" ht="15" x14ac:dyDescent="0.2">
      <c r="A82" s="223"/>
    </row>
    <row r="83" spans="1:1" s="191" customFormat="1" ht="15" x14ac:dyDescent="0.2">
      <c r="A83" s="223"/>
    </row>
    <row r="84" spans="1:1" s="191" customFormat="1" ht="15" x14ac:dyDescent="0.2">
      <c r="A84" s="223"/>
    </row>
    <row r="85" spans="1:1" s="191" customFormat="1" ht="15" x14ac:dyDescent="0.2">
      <c r="A85" s="223"/>
    </row>
    <row r="86" spans="1:1" s="191" customFormat="1" ht="15" x14ac:dyDescent="0.2">
      <c r="A86" s="223"/>
    </row>
    <row r="87" spans="1:1" s="191" customFormat="1" ht="15" x14ac:dyDescent="0.2">
      <c r="A87" s="223"/>
    </row>
    <row r="88" spans="1:1" s="191" customFormat="1" ht="15" x14ac:dyDescent="0.2">
      <c r="A88" s="223"/>
    </row>
    <row r="89" spans="1:1" s="191" customFormat="1" ht="15" x14ac:dyDescent="0.2">
      <c r="A89" s="223"/>
    </row>
    <row r="90" spans="1:1" s="191" customFormat="1" ht="15" x14ac:dyDescent="0.2">
      <c r="A90" s="223"/>
    </row>
    <row r="91" spans="1:1" s="191" customFormat="1" ht="15" x14ac:dyDescent="0.2">
      <c r="A91" s="223"/>
    </row>
    <row r="92" spans="1:1" s="191" customFormat="1" ht="15" x14ac:dyDescent="0.2">
      <c r="A92" s="223"/>
    </row>
    <row r="93" spans="1:1" s="191" customFormat="1" ht="15" x14ac:dyDescent="0.2">
      <c r="A93" s="223"/>
    </row>
    <row r="94" spans="1:1" s="191" customFormat="1" ht="15" x14ac:dyDescent="0.2">
      <c r="A94" s="223"/>
    </row>
    <row r="95" spans="1:1" s="191" customFormat="1" ht="15" x14ac:dyDescent="0.2">
      <c r="A95" s="223"/>
    </row>
    <row r="96" spans="1:1" s="191" customFormat="1" ht="15" x14ac:dyDescent="0.2">
      <c r="A96" s="223"/>
    </row>
    <row r="97" spans="1:1" s="191" customFormat="1" ht="15" x14ac:dyDescent="0.2">
      <c r="A97" s="223"/>
    </row>
    <row r="98" spans="1:1" s="191" customFormat="1" ht="15" x14ac:dyDescent="0.2">
      <c r="A98" s="223"/>
    </row>
    <row r="99" spans="1:1" s="191" customFormat="1" ht="15" x14ac:dyDescent="0.2">
      <c r="A99" s="223"/>
    </row>
    <row r="100" spans="1:1" s="191" customFormat="1" ht="15" x14ac:dyDescent="0.2">
      <c r="A100" s="223"/>
    </row>
    <row r="101" spans="1:1" s="191" customFormat="1" ht="15" x14ac:dyDescent="0.2">
      <c r="A101" s="223"/>
    </row>
    <row r="102" spans="1:1" s="191" customFormat="1" ht="15" x14ac:dyDescent="0.2">
      <c r="A102" s="223"/>
    </row>
    <row r="103" spans="1:1" s="191" customFormat="1" ht="15" x14ac:dyDescent="0.2">
      <c r="A103" s="223"/>
    </row>
    <row r="104" spans="1:1" s="191" customFormat="1" ht="15" x14ac:dyDescent="0.2">
      <c r="A104" s="223"/>
    </row>
    <row r="105" spans="1:1" s="191" customFormat="1" ht="15" x14ac:dyDescent="0.2">
      <c r="A105" s="223"/>
    </row>
    <row r="106" spans="1:1" s="191" customFormat="1" ht="15" x14ac:dyDescent="0.2">
      <c r="A106" s="223"/>
    </row>
    <row r="107" spans="1:1" s="191" customFormat="1" ht="15" x14ac:dyDescent="0.2">
      <c r="A107" s="223"/>
    </row>
    <row r="108" spans="1:1" s="191" customFormat="1" ht="15" x14ac:dyDescent="0.2">
      <c r="A108" s="223"/>
    </row>
    <row r="109" spans="1:1" s="191" customFormat="1" ht="15" x14ac:dyDescent="0.2">
      <c r="A109" s="223"/>
    </row>
    <row r="110" spans="1:1" s="191" customFormat="1" ht="15" x14ac:dyDescent="0.2">
      <c r="A110" s="223"/>
    </row>
    <row r="111" spans="1:1" s="191" customFormat="1" ht="15" x14ac:dyDescent="0.2">
      <c r="A111" s="223"/>
    </row>
    <row r="112" spans="1:1" s="191" customFormat="1" ht="15" x14ac:dyDescent="0.2">
      <c r="A112" s="223"/>
    </row>
    <row r="113" spans="1:1" s="191" customFormat="1" ht="15" x14ac:dyDescent="0.2">
      <c r="A113" s="223"/>
    </row>
    <row r="114" spans="1:1" s="191" customFormat="1" ht="15" x14ac:dyDescent="0.2">
      <c r="A114" s="223"/>
    </row>
    <row r="115" spans="1:1" s="191" customFormat="1" ht="15" x14ac:dyDescent="0.2">
      <c r="A115" s="223"/>
    </row>
    <row r="116" spans="1:1" s="191" customFormat="1" ht="15" x14ac:dyDescent="0.2">
      <c r="A116" s="223"/>
    </row>
    <row r="117" spans="1:1" s="191" customFormat="1" ht="15" x14ac:dyDescent="0.2">
      <c r="A117" s="223"/>
    </row>
    <row r="118" spans="1:1" s="191" customFormat="1" ht="15" x14ac:dyDescent="0.2">
      <c r="A118" s="223"/>
    </row>
    <row r="119" spans="1:1" s="191" customFormat="1" ht="15" x14ac:dyDescent="0.2">
      <c r="A119" s="223"/>
    </row>
    <row r="120" spans="1:1" s="191" customFormat="1" ht="15" x14ac:dyDescent="0.2">
      <c r="A120" s="223"/>
    </row>
    <row r="121" spans="1:1" s="191" customFormat="1" ht="15" x14ac:dyDescent="0.2">
      <c r="A121" s="223"/>
    </row>
    <row r="122" spans="1:1" s="191" customFormat="1" ht="15" x14ac:dyDescent="0.2">
      <c r="A122" s="223"/>
    </row>
    <row r="123" spans="1:1" s="191" customFormat="1" ht="15" x14ac:dyDescent="0.2">
      <c r="A123" s="223"/>
    </row>
    <row r="124" spans="1:1" s="191" customFormat="1" ht="15" x14ac:dyDescent="0.2">
      <c r="A124" s="223"/>
    </row>
    <row r="125" spans="1:1" s="191" customFormat="1" ht="15" x14ac:dyDescent="0.2">
      <c r="A125" s="223"/>
    </row>
    <row r="126" spans="1:1" s="191" customFormat="1" ht="15" x14ac:dyDescent="0.2">
      <c r="A126" s="223"/>
    </row>
    <row r="127" spans="1:1" s="191" customFormat="1" ht="15" x14ac:dyDescent="0.2">
      <c r="A127" s="223"/>
    </row>
    <row r="128" spans="1:1" s="191" customFormat="1" ht="15" x14ac:dyDescent="0.2">
      <c r="A128" s="223"/>
    </row>
    <row r="129" spans="1:1" s="191" customFormat="1" ht="15" x14ac:dyDescent="0.2">
      <c r="A129" s="223"/>
    </row>
    <row r="130" spans="1:1" s="191" customFormat="1" ht="15" x14ac:dyDescent="0.2">
      <c r="A130" s="223"/>
    </row>
    <row r="131" spans="1:1" s="191" customFormat="1" ht="15" x14ac:dyDescent="0.2">
      <c r="A131" s="223"/>
    </row>
    <row r="132" spans="1:1" s="191" customFormat="1" ht="15" x14ac:dyDescent="0.2">
      <c r="A132" s="223"/>
    </row>
    <row r="133" spans="1:1" s="191" customFormat="1" ht="15" x14ac:dyDescent="0.2">
      <c r="A133" s="223"/>
    </row>
    <row r="134" spans="1:1" s="191" customFormat="1" ht="15" x14ac:dyDescent="0.2">
      <c r="A134" s="223"/>
    </row>
    <row r="135" spans="1:1" s="191" customFormat="1" ht="15" x14ac:dyDescent="0.2">
      <c r="A135" s="223"/>
    </row>
    <row r="136" spans="1:1" s="191" customFormat="1" ht="15" x14ac:dyDescent="0.2">
      <c r="A136" s="223"/>
    </row>
    <row r="137" spans="1:1" s="191" customFormat="1" ht="15" x14ac:dyDescent="0.2">
      <c r="A137" s="223"/>
    </row>
    <row r="138" spans="1:1" s="191" customFormat="1" ht="15" x14ac:dyDescent="0.2">
      <c r="A138" s="223"/>
    </row>
    <row r="139" spans="1:1" s="191" customFormat="1" ht="15" x14ac:dyDescent="0.2">
      <c r="A139" s="223"/>
    </row>
    <row r="140" spans="1:1" s="191" customFormat="1" ht="15" x14ac:dyDescent="0.2">
      <c r="A140" s="223"/>
    </row>
    <row r="141" spans="1:1" s="191" customFormat="1" ht="15" x14ac:dyDescent="0.2">
      <c r="A141" s="223"/>
    </row>
    <row r="142" spans="1:1" s="191" customFormat="1" ht="15" x14ac:dyDescent="0.2">
      <c r="A142" s="223"/>
    </row>
    <row r="143" spans="1:1" s="191" customFormat="1" ht="15" x14ac:dyDescent="0.2">
      <c r="A143" s="223"/>
    </row>
    <row r="144" spans="1:1" s="191" customFormat="1" ht="15" x14ac:dyDescent="0.2">
      <c r="A144" s="223"/>
    </row>
    <row r="145" spans="1:1" s="191" customFormat="1" ht="15" x14ac:dyDescent="0.2">
      <c r="A145" s="223"/>
    </row>
    <row r="146" spans="1:1" s="191" customFormat="1" ht="15" x14ac:dyDescent="0.2">
      <c r="A146" s="223"/>
    </row>
    <row r="147" spans="1:1" s="191" customFormat="1" ht="15" x14ac:dyDescent="0.2">
      <c r="A147" s="223"/>
    </row>
    <row r="148" spans="1:1" s="191" customFormat="1" ht="15" x14ac:dyDescent="0.2">
      <c r="A148" s="223"/>
    </row>
    <row r="149" spans="1:1" s="191" customFormat="1" ht="15" x14ac:dyDescent="0.2">
      <c r="A149" s="223"/>
    </row>
    <row r="150" spans="1:1" s="191" customFormat="1" ht="15" x14ac:dyDescent="0.2">
      <c r="A150" s="223"/>
    </row>
    <row r="151" spans="1:1" s="191" customFormat="1" ht="15" x14ac:dyDescent="0.2">
      <c r="A151" s="223"/>
    </row>
    <row r="152" spans="1:1" s="191" customFormat="1" ht="15" x14ac:dyDescent="0.2">
      <c r="A152" s="223"/>
    </row>
    <row r="153" spans="1:1" s="191" customFormat="1" ht="15" x14ac:dyDescent="0.2">
      <c r="A153" s="223"/>
    </row>
    <row r="154" spans="1:1" s="191" customFormat="1" ht="15" x14ac:dyDescent="0.2">
      <c r="A154" s="223"/>
    </row>
    <row r="155" spans="1:1" s="191" customFormat="1" ht="15" x14ac:dyDescent="0.2">
      <c r="A155" s="223"/>
    </row>
    <row r="156" spans="1:1" s="191" customFormat="1" ht="15" x14ac:dyDescent="0.2">
      <c r="A156" s="223"/>
    </row>
    <row r="157" spans="1:1" s="191" customFormat="1" ht="15" x14ac:dyDescent="0.2">
      <c r="A157" s="223"/>
    </row>
    <row r="158" spans="1:1" s="191" customFormat="1" ht="15" x14ac:dyDescent="0.2">
      <c r="A158" s="223"/>
    </row>
    <row r="159" spans="1:1" s="191" customFormat="1" ht="15" x14ac:dyDescent="0.2">
      <c r="A159" s="223"/>
    </row>
    <row r="160" spans="1:1" s="191" customFormat="1" ht="15" x14ac:dyDescent="0.2">
      <c r="A160" s="223"/>
    </row>
    <row r="161" spans="1:1" s="191" customFormat="1" ht="15" x14ac:dyDescent="0.2">
      <c r="A161" s="223"/>
    </row>
    <row r="162" spans="1:1" s="191" customFormat="1" ht="15" x14ac:dyDescent="0.2">
      <c r="A162" s="223"/>
    </row>
    <row r="163" spans="1:1" s="191" customFormat="1" ht="15" x14ac:dyDescent="0.2">
      <c r="A163" s="223"/>
    </row>
    <row r="164" spans="1:1" s="191" customFormat="1" ht="15" x14ac:dyDescent="0.2">
      <c r="A164" s="223"/>
    </row>
    <row r="165" spans="1:1" s="191" customFormat="1" ht="15" x14ac:dyDescent="0.2">
      <c r="A165" s="223"/>
    </row>
    <row r="166" spans="1:1" s="191" customFormat="1" ht="15" x14ac:dyDescent="0.2">
      <c r="A166" s="223"/>
    </row>
    <row r="167" spans="1:1" s="191" customFormat="1" ht="15" x14ac:dyDescent="0.2">
      <c r="A167" s="223"/>
    </row>
    <row r="168" spans="1:1" s="191" customFormat="1" ht="15" x14ac:dyDescent="0.2">
      <c r="A168" s="223"/>
    </row>
    <row r="169" spans="1:1" s="191" customFormat="1" ht="15" x14ac:dyDescent="0.2">
      <c r="A169" s="223"/>
    </row>
    <row r="170" spans="1:1" s="191" customFormat="1" ht="15" x14ac:dyDescent="0.2">
      <c r="A170" s="223"/>
    </row>
    <row r="171" spans="1:1" s="191" customFormat="1" ht="15" x14ac:dyDescent="0.2">
      <c r="A171" s="223"/>
    </row>
    <row r="172" spans="1:1" s="191" customFormat="1" ht="15" x14ac:dyDescent="0.2">
      <c r="A172" s="223"/>
    </row>
    <row r="173" spans="1:1" s="191" customFormat="1" ht="15" x14ac:dyDescent="0.2">
      <c r="A173" s="223"/>
    </row>
    <row r="174" spans="1:1" s="191" customFormat="1" ht="15" x14ac:dyDescent="0.2">
      <c r="A174" s="223"/>
    </row>
    <row r="175" spans="1:1" s="191" customFormat="1" ht="15" x14ac:dyDescent="0.2">
      <c r="A175" s="223"/>
    </row>
    <row r="176" spans="1:1" s="191" customFormat="1" ht="15" x14ac:dyDescent="0.2">
      <c r="A176" s="223"/>
    </row>
    <row r="177" spans="1:1" s="191" customFormat="1" ht="15" x14ac:dyDescent="0.2">
      <c r="A177" s="223"/>
    </row>
    <row r="178" spans="1:1" s="191" customFormat="1" ht="15" x14ac:dyDescent="0.2">
      <c r="A178" s="223"/>
    </row>
    <row r="179" spans="1:1" s="191" customFormat="1" ht="15" x14ac:dyDescent="0.2">
      <c r="A179" s="223"/>
    </row>
    <row r="180" spans="1:1" s="191" customFormat="1" ht="15" x14ac:dyDescent="0.2">
      <c r="A180" s="223"/>
    </row>
    <row r="181" spans="1:1" s="191" customFormat="1" ht="15" x14ac:dyDescent="0.2">
      <c r="A181" s="223"/>
    </row>
    <row r="182" spans="1:1" s="191" customFormat="1" ht="15" x14ac:dyDescent="0.2">
      <c r="A182" s="223"/>
    </row>
    <row r="183" spans="1:1" s="191" customFormat="1" ht="15" x14ac:dyDescent="0.2">
      <c r="A183" s="223"/>
    </row>
    <row r="184" spans="1:1" s="191" customFormat="1" ht="15" x14ac:dyDescent="0.2">
      <c r="A184" s="223"/>
    </row>
    <row r="185" spans="1:1" s="191" customFormat="1" ht="15" x14ac:dyDescent="0.2">
      <c r="A185" s="223"/>
    </row>
    <row r="186" spans="1:1" s="191" customFormat="1" ht="15" x14ac:dyDescent="0.2">
      <c r="A186" s="223"/>
    </row>
    <row r="187" spans="1:1" s="191" customFormat="1" ht="15" x14ac:dyDescent="0.2">
      <c r="A187" s="223"/>
    </row>
    <row r="188" spans="1:1" s="191" customFormat="1" ht="15" x14ac:dyDescent="0.2">
      <c r="A188" s="223"/>
    </row>
    <row r="189" spans="1:1" s="191" customFormat="1" ht="15" x14ac:dyDescent="0.2">
      <c r="A189" s="223"/>
    </row>
    <row r="190" spans="1:1" s="191" customFormat="1" ht="15" x14ac:dyDescent="0.2">
      <c r="A190" s="223"/>
    </row>
    <row r="191" spans="1:1" s="191" customFormat="1" ht="15" x14ac:dyDescent="0.2">
      <c r="A191" s="223"/>
    </row>
    <row r="192" spans="1:1" s="191" customFormat="1" ht="15" x14ac:dyDescent="0.2">
      <c r="A192" s="223"/>
    </row>
    <row r="193" spans="1:1" s="191" customFormat="1" ht="15" x14ac:dyDescent="0.2">
      <c r="A193" s="223"/>
    </row>
    <row r="194" spans="1:1" s="191" customFormat="1" ht="15" x14ac:dyDescent="0.2">
      <c r="A194" s="223"/>
    </row>
    <row r="195" spans="1:1" s="191" customFormat="1" ht="15" x14ac:dyDescent="0.2">
      <c r="A195" s="223"/>
    </row>
    <row r="196" spans="1:1" s="191" customFormat="1" ht="15" x14ac:dyDescent="0.2">
      <c r="A196" s="223"/>
    </row>
    <row r="197" spans="1:1" s="191" customFormat="1" ht="15" x14ac:dyDescent="0.2">
      <c r="A197" s="223"/>
    </row>
    <row r="198" spans="1:1" s="191" customFormat="1" ht="15" x14ac:dyDescent="0.2">
      <c r="A198" s="223"/>
    </row>
    <row r="199" spans="1:1" s="191" customFormat="1" ht="15" x14ac:dyDescent="0.2">
      <c r="A199" s="223"/>
    </row>
    <row r="200" spans="1:1" s="191" customFormat="1" ht="15" x14ac:dyDescent="0.2">
      <c r="A200" s="223"/>
    </row>
    <row r="201" spans="1:1" s="191" customFormat="1" ht="15" x14ac:dyDescent="0.2">
      <c r="A201" s="223"/>
    </row>
    <row r="202" spans="1:1" s="191" customFormat="1" ht="15" x14ac:dyDescent="0.2">
      <c r="A202" s="223"/>
    </row>
    <row r="203" spans="1:1" s="191" customFormat="1" ht="15" x14ac:dyDescent="0.2">
      <c r="A203" s="223"/>
    </row>
    <row r="204" spans="1:1" s="191" customFormat="1" ht="15" x14ac:dyDescent="0.2">
      <c r="A204" s="223"/>
    </row>
    <row r="205" spans="1:1" s="191" customFormat="1" ht="15" x14ac:dyDescent="0.2">
      <c r="A205" s="223"/>
    </row>
    <row r="206" spans="1:1" s="191" customFormat="1" ht="15" x14ac:dyDescent="0.2">
      <c r="A206" s="223"/>
    </row>
    <row r="207" spans="1:1" s="191" customFormat="1" ht="15" x14ac:dyDescent="0.2">
      <c r="A207" s="223"/>
    </row>
    <row r="208" spans="1:1" s="191" customFormat="1" ht="15" x14ac:dyDescent="0.2">
      <c r="A208" s="223"/>
    </row>
    <row r="209" spans="1:1" s="191" customFormat="1" ht="15" x14ac:dyDescent="0.2">
      <c r="A209" s="223"/>
    </row>
    <row r="210" spans="1:1" s="191" customFormat="1" ht="15" x14ac:dyDescent="0.2">
      <c r="A210" s="223"/>
    </row>
    <row r="211" spans="1:1" s="191" customFormat="1" ht="15" x14ac:dyDescent="0.2">
      <c r="A211" s="223"/>
    </row>
    <row r="212" spans="1:1" s="191" customFormat="1" ht="15" x14ac:dyDescent="0.2">
      <c r="A212" s="223"/>
    </row>
    <row r="213" spans="1:1" s="191" customFormat="1" ht="15" x14ac:dyDescent="0.2">
      <c r="A213" s="223"/>
    </row>
    <row r="214" spans="1:1" s="191" customFormat="1" ht="15" x14ac:dyDescent="0.2">
      <c r="A214" s="223"/>
    </row>
    <row r="215" spans="1:1" s="191" customFormat="1" ht="15" x14ac:dyDescent="0.2">
      <c r="A215" s="223"/>
    </row>
    <row r="216" spans="1:1" s="191" customFormat="1" ht="15" x14ac:dyDescent="0.2">
      <c r="A216" s="223"/>
    </row>
    <row r="217" spans="1:1" s="191" customFormat="1" ht="15" x14ac:dyDescent="0.2">
      <c r="A217" s="223"/>
    </row>
    <row r="218" spans="1:1" s="191" customFormat="1" ht="15" x14ac:dyDescent="0.2">
      <c r="A218" s="223"/>
    </row>
    <row r="219" spans="1:1" s="191" customFormat="1" ht="15" x14ac:dyDescent="0.2">
      <c r="A219" s="223"/>
    </row>
    <row r="220" spans="1:1" s="191" customFormat="1" ht="15" x14ac:dyDescent="0.2">
      <c r="A220" s="223"/>
    </row>
    <row r="221" spans="1:1" s="191" customFormat="1" ht="15" x14ac:dyDescent="0.2">
      <c r="A221" s="223"/>
    </row>
    <row r="222" spans="1:1" s="191" customFormat="1" ht="15" x14ac:dyDescent="0.2">
      <c r="A222" s="223"/>
    </row>
    <row r="223" spans="1:1" s="191" customFormat="1" ht="15" x14ac:dyDescent="0.2">
      <c r="A223" s="223"/>
    </row>
    <row r="224" spans="1:1" s="191" customFormat="1" ht="15" x14ac:dyDescent="0.2">
      <c r="A224" s="223"/>
    </row>
    <row r="225" spans="1:1" s="191" customFormat="1" ht="15" x14ac:dyDescent="0.2">
      <c r="A225" s="223"/>
    </row>
    <row r="226" spans="1:1" s="191" customFormat="1" ht="15" x14ac:dyDescent="0.2">
      <c r="A226" s="223"/>
    </row>
    <row r="227" spans="1:1" s="191" customFormat="1" ht="15" x14ac:dyDescent="0.2">
      <c r="A227" s="223"/>
    </row>
    <row r="228" spans="1:1" s="191" customFormat="1" ht="15" x14ac:dyDescent="0.2">
      <c r="A228" s="223"/>
    </row>
    <row r="229" spans="1:1" s="191" customFormat="1" ht="15" x14ac:dyDescent="0.2">
      <c r="A229" s="223"/>
    </row>
    <row r="230" spans="1:1" s="191" customFormat="1" ht="15" x14ac:dyDescent="0.2">
      <c r="A230" s="223"/>
    </row>
    <row r="231" spans="1:1" s="191" customFormat="1" ht="15" x14ac:dyDescent="0.2">
      <c r="A231" s="223"/>
    </row>
    <row r="232" spans="1:1" s="191" customFormat="1" ht="15" x14ac:dyDescent="0.2">
      <c r="A232" s="223"/>
    </row>
    <row r="233" spans="1:1" s="191" customFormat="1" ht="15" x14ac:dyDescent="0.2">
      <c r="A233" s="223"/>
    </row>
    <row r="234" spans="1:1" s="191" customFormat="1" ht="15" x14ac:dyDescent="0.2">
      <c r="A234" s="223"/>
    </row>
    <row r="235" spans="1:1" s="191" customFormat="1" ht="15" x14ac:dyDescent="0.2">
      <c r="A235" s="223"/>
    </row>
    <row r="236" spans="1:1" s="191" customFormat="1" ht="15" x14ac:dyDescent="0.2">
      <c r="A236" s="223"/>
    </row>
    <row r="237" spans="1:1" s="191" customFormat="1" ht="15" x14ac:dyDescent="0.2">
      <c r="A237" s="223"/>
    </row>
    <row r="238" spans="1:1" s="191" customFormat="1" ht="15" x14ac:dyDescent="0.2">
      <c r="A238" s="223"/>
    </row>
    <row r="239" spans="1:1" s="191" customFormat="1" ht="15" x14ac:dyDescent="0.2">
      <c r="A239" s="223"/>
    </row>
    <row r="240" spans="1:1" s="191" customFormat="1" ht="15" x14ac:dyDescent="0.2">
      <c r="A240" s="223"/>
    </row>
    <row r="241" spans="1:1" s="191" customFormat="1" ht="15" x14ac:dyDescent="0.2">
      <c r="A241" s="223"/>
    </row>
    <row r="242" spans="1:1" s="191" customFormat="1" ht="15" x14ac:dyDescent="0.2">
      <c r="A242" s="223"/>
    </row>
    <row r="243" spans="1:1" s="191" customFormat="1" ht="15" x14ac:dyDescent="0.2">
      <c r="A243" s="223"/>
    </row>
    <row r="244" spans="1:1" s="191" customFormat="1" ht="15" x14ac:dyDescent="0.2">
      <c r="A244" s="223"/>
    </row>
    <row r="245" spans="1:1" s="191" customFormat="1" ht="15" x14ac:dyDescent="0.2">
      <c r="A245" s="223"/>
    </row>
    <row r="246" spans="1:1" s="191" customFormat="1" ht="15" x14ac:dyDescent="0.2">
      <c r="A246" s="223"/>
    </row>
    <row r="247" spans="1:1" s="191" customFormat="1" ht="15" x14ac:dyDescent="0.2">
      <c r="A247" s="223"/>
    </row>
    <row r="248" spans="1:1" s="191" customFormat="1" ht="15" x14ac:dyDescent="0.2">
      <c r="A248" s="223"/>
    </row>
    <row r="249" spans="1:1" s="191" customFormat="1" ht="15" x14ac:dyDescent="0.2">
      <c r="A249" s="223"/>
    </row>
    <row r="250" spans="1:1" s="191" customFormat="1" ht="15" x14ac:dyDescent="0.2">
      <c r="A250" s="223"/>
    </row>
    <row r="251" spans="1:1" s="191" customFormat="1" ht="15" x14ac:dyDescent="0.2">
      <c r="A251" s="223"/>
    </row>
    <row r="252" spans="1:1" s="191" customFormat="1" ht="15" x14ac:dyDescent="0.2">
      <c r="A252" s="223"/>
    </row>
    <row r="253" spans="1:1" s="191" customFormat="1" ht="15" x14ac:dyDescent="0.2">
      <c r="A253" s="223"/>
    </row>
    <row r="254" spans="1:1" s="191" customFormat="1" ht="15" x14ac:dyDescent="0.2">
      <c r="A254" s="223"/>
    </row>
    <row r="255" spans="1:1" s="191" customFormat="1" ht="15" x14ac:dyDescent="0.2">
      <c r="A255" s="223"/>
    </row>
    <row r="256" spans="1:1" s="191" customFormat="1" ht="15" x14ac:dyDescent="0.2">
      <c r="A256" s="223"/>
    </row>
    <row r="257" spans="1:1" s="191" customFormat="1" ht="15" x14ac:dyDescent="0.2">
      <c r="A257" s="223"/>
    </row>
    <row r="258" spans="1:1" s="191" customFormat="1" ht="15" x14ac:dyDescent="0.2">
      <c r="A258" s="223"/>
    </row>
    <row r="259" spans="1:1" s="191" customFormat="1" ht="15" x14ac:dyDescent="0.2">
      <c r="A259" s="223"/>
    </row>
    <row r="260" spans="1:1" s="191" customFormat="1" ht="15" x14ac:dyDescent="0.2">
      <c r="A260" s="223"/>
    </row>
    <row r="261" spans="1:1" s="191" customFormat="1" ht="15" x14ac:dyDescent="0.2">
      <c r="A261" s="223"/>
    </row>
    <row r="262" spans="1:1" s="191" customFormat="1" ht="15" x14ac:dyDescent="0.2">
      <c r="A262" s="223"/>
    </row>
    <row r="263" spans="1:1" s="191" customFormat="1" ht="15" x14ac:dyDescent="0.2">
      <c r="A263" s="223"/>
    </row>
    <row r="264" spans="1:1" s="191" customFormat="1" ht="15" x14ac:dyDescent="0.2">
      <c r="A264" s="223"/>
    </row>
    <row r="265" spans="1:1" s="191" customFormat="1" ht="15" x14ac:dyDescent="0.2">
      <c r="A265" s="223"/>
    </row>
    <row r="266" spans="1:1" s="191" customFormat="1" ht="15" x14ac:dyDescent="0.2">
      <c r="A266" s="223"/>
    </row>
    <row r="267" spans="1:1" s="191" customFormat="1" ht="15" x14ac:dyDescent="0.2">
      <c r="A267" s="223"/>
    </row>
    <row r="268" spans="1:1" s="191" customFormat="1" ht="15" x14ac:dyDescent="0.2">
      <c r="A268" s="223"/>
    </row>
    <row r="269" spans="1:1" s="191" customFormat="1" ht="15" x14ac:dyDescent="0.2">
      <c r="A269" s="223"/>
    </row>
    <row r="270" spans="1:1" s="191" customFormat="1" ht="15" x14ac:dyDescent="0.2">
      <c r="A270" s="223"/>
    </row>
    <row r="271" spans="1:1" s="191" customFormat="1" ht="15" x14ac:dyDescent="0.2">
      <c r="A271" s="223"/>
    </row>
    <row r="272" spans="1:1" s="191" customFormat="1" ht="15" x14ac:dyDescent="0.2">
      <c r="A272" s="223"/>
    </row>
    <row r="273" spans="1:1" s="191" customFormat="1" ht="15" x14ac:dyDescent="0.2">
      <c r="A273" s="223"/>
    </row>
    <row r="274" spans="1:1" s="191" customFormat="1" ht="15" x14ac:dyDescent="0.2">
      <c r="A274" s="223"/>
    </row>
    <row r="275" spans="1:1" s="191" customFormat="1" ht="15" x14ac:dyDescent="0.2">
      <c r="A275" s="223"/>
    </row>
    <row r="276" spans="1:1" s="191" customFormat="1" ht="15" x14ac:dyDescent="0.2">
      <c r="A276" s="223"/>
    </row>
    <row r="277" spans="1:1" s="191" customFormat="1" ht="15" x14ac:dyDescent="0.2">
      <c r="A277" s="223"/>
    </row>
    <row r="278" spans="1:1" s="191" customFormat="1" ht="15" x14ac:dyDescent="0.2">
      <c r="A278" s="223"/>
    </row>
    <row r="279" spans="1:1" s="191" customFormat="1" ht="15" x14ac:dyDescent="0.2">
      <c r="A279" s="223"/>
    </row>
    <row r="280" spans="1:1" s="191" customFormat="1" ht="15" x14ac:dyDescent="0.2">
      <c r="A280" s="223"/>
    </row>
    <row r="281" spans="1:1" s="191" customFormat="1" ht="15" x14ac:dyDescent="0.2">
      <c r="A281" s="223"/>
    </row>
    <row r="282" spans="1:1" s="191" customFormat="1" ht="15" x14ac:dyDescent="0.2">
      <c r="A282" s="223"/>
    </row>
    <row r="283" spans="1:1" s="191" customFormat="1" ht="15" x14ac:dyDescent="0.2">
      <c r="A283" s="223"/>
    </row>
    <row r="284" spans="1:1" s="191" customFormat="1" ht="15" x14ac:dyDescent="0.2">
      <c r="A284" s="223"/>
    </row>
    <row r="285" spans="1:1" s="191" customFormat="1" ht="15" x14ac:dyDescent="0.2">
      <c r="A285" s="223"/>
    </row>
    <row r="286" spans="1:1" s="191" customFormat="1" ht="15" x14ac:dyDescent="0.2">
      <c r="A286" s="223"/>
    </row>
    <row r="287" spans="1:1" s="191" customFormat="1" ht="15" x14ac:dyDescent="0.2">
      <c r="A287" s="223"/>
    </row>
    <row r="288" spans="1:1" s="191" customFormat="1" ht="15" x14ac:dyDescent="0.2">
      <c r="A288" s="223"/>
    </row>
    <row r="289" spans="1:1" s="191" customFormat="1" ht="15" x14ac:dyDescent="0.2">
      <c r="A289" s="223"/>
    </row>
    <row r="290" spans="1:1" s="191" customFormat="1" ht="15" x14ac:dyDescent="0.2">
      <c r="A290" s="223"/>
    </row>
    <row r="291" spans="1:1" s="191" customFormat="1" ht="15" x14ac:dyDescent="0.2">
      <c r="A291" s="223"/>
    </row>
    <row r="292" spans="1:1" s="191" customFormat="1" ht="15" x14ac:dyDescent="0.2">
      <c r="A292" s="223"/>
    </row>
    <row r="293" spans="1:1" s="191" customFormat="1" ht="15" x14ac:dyDescent="0.2">
      <c r="A293" s="223"/>
    </row>
    <row r="294" spans="1:1" s="191" customFormat="1" ht="15" x14ac:dyDescent="0.2">
      <c r="A294" s="223"/>
    </row>
    <row r="295" spans="1:1" s="191" customFormat="1" ht="15" x14ac:dyDescent="0.2">
      <c r="A295" s="223"/>
    </row>
    <row r="296" spans="1:1" s="191" customFormat="1" ht="15" x14ac:dyDescent="0.2">
      <c r="A296" s="223"/>
    </row>
    <row r="297" spans="1:1" s="191" customFormat="1" ht="15" x14ac:dyDescent="0.2">
      <c r="A297" s="223"/>
    </row>
    <row r="298" spans="1:1" s="191" customFormat="1" ht="15" x14ac:dyDescent="0.2">
      <c r="A298" s="223"/>
    </row>
    <row r="299" spans="1:1" s="191" customFormat="1" ht="15" x14ac:dyDescent="0.2">
      <c r="A299" s="223"/>
    </row>
    <row r="300" spans="1:1" s="191" customFormat="1" ht="15" x14ac:dyDescent="0.2">
      <c r="A300" s="223"/>
    </row>
    <row r="301" spans="1:1" s="191" customFormat="1" ht="15" x14ac:dyDescent="0.2">
      <c r="A301" s="223"/>
    </row>
    <row r="302" spans="1:1" s="191" customFormat="1" ht="15" x14ac:dyDescent="0.2">
      <c r="A302" s="223"/>
    </row>
    <row r="303" spans="1:1" s="191" customFormat="1" ht="15" x14ac:dyDescent="0.2">
      <c r="A303" s="223"/>
    </row>
    <row r="304" spans="1:1" s="191" customFormat="1" ht="15" x14ac:dyDescent="0.2">
      <c r="A304" s="223"/>
    </row>
    <row r="305" spans="1:1" s="191" customFormat="1" ht="15" x14ac:dyDescent="0.2">
      <c r="A305" s="223"/>
    </row>
    <row r="306" spans="1:1" s="191" customFormat="1" ht="15" x14ac:dyDescent="0.2">
      <c r="A306" s="223"/>
    </row>
    <row r="307" spans="1:1" s="191" customFormat="1" ht="15" x14ac:dyDescent="0.2">
      <c r="A307" s="223"/>
    </row>
    <row r="308" spans="1:1" s="191" customFormat="1" ht="15" x14ac:dyDescent="0.2">
      <c r="A308" s="223"/>
    </row>
    <row r="309" spans="1:1" s="191" customFormat="1" ht="15" x14ac:dyDescent="0.2">
      <c r="A309" s="223"/>
    </row>
    <row r="310" spans="1:1" s="191" customFormat="1" ht="15" x14ac:dyDescent="0.2">
      <c r="A310" s="223"/>
    </row>
    <row r="311" spans="1:1" s="191" customFormat="1" ht="15" x14ac:dyDescent="0.2">
      <c r="A311" s="223"/>
    </row>
    <row r="312" spans="1:1" s="191" customFormat="1" ht="15" x14ac:dyDescent="0.2">
      <c r="A312" s="223"/>
    </row>
    <row r="313" spans="1:1" s="191" customFormat="1" ht="15" x14ac:dyDescent="0.2">
      <c r="A313" s="223"/>
    </row>
    <row r="314" spans="1:1" s="191" customFormat="1" ht="15" x14ac:dyDescent="0.2">
      <c r="A314" s="223"/>
    </row>
    <row r="315" spans="1:1" s="191" customFormat="1" ht="15" x14ac:dyDescent="0.2">
      <c r="A315" s="223"/>
    </row>
    <row r="316" spans="1:1" s="191" customFormat="1" ht="15" x14ac:dyDescent="0.2">
      <c r="A316" s="223"/>
    </row>
    <row r="317" spans="1:1" s="191" customFormat="1" ht="15" x14ac:dyDescent="0.2">
      <c r="A317" s="223"/>
    </row>
    <row r="318" spans="1:1" s="191" customFormat="1" ht="15" x14ac:dyDescent="0.2">
      <c r="A318" s="223"/>
    </row>
    <row r="319" spans="1:1" s="191" customFormat="1" ht="15" x14ac:dyDescent="0.2">
      <c r="A319" s="223"/>
    </row>
    <row r="320" spans="1:1" s="191" customFormat="1" ht="15" x14ac:dyDescent="0.2">
      <c r="A320" s="223"/>
    </row>
    <row r="321" spans="1:1" s="191" customFormat="1" ht="15" x14ac:dyDescent="0.2">
      <c r="A321" s="223"/>
    </row>
    <row r="322" spans="1:1" s="191" customFormat="1" ht="15" x14ac:dyDescent="0.2">
      <c r="A322" s="223"/>
    </row>
    <row r="323" spans="1:1" s="191" customFormat="1" ht="15" x14ac:dyDescent="0.2">
      <c r="A323" s="223"/>
    </row>
    <row r="324" spans="1:1" s="191" customFormat="1" ht="15" x14ac:dyDescent="0.2">
      <c r="A324" s="223"/>
    </row>
    <row r="325" spans="1:1" s="191" customFormat="1" ht="15" x14ac:dyDescent="0.2">
      <c r="A325" s="223"/>
    </row>
    <row r="326" spans="1:1" s="191" customFormat="1" ht="15" x14ac:dyDescent="0.2">
      <c r="A326" s="223"/>
    </row>
    <row r="327" spans="1:1" s="191" customFormat="1" ht="15" x14ac:dyDescent="0.2">
      <c r="A327" s="223"/>
    </row>
    <row r="328" spans="1:1" s="191" customFormat="1" ht="15" x14ac:dyDescent="0.2">
      <c r="A328" s="223"/>
    </row>
    <row r="329" spans="1:1" s="191" customFormat="1" ht="15" x14ac:dyDescent="0.2">
      <c r="A329" s="223"/>
    </row>
    <row r="330" spans="1:1" s="191" customFormat="1" ht="15" x14ac:dyDescent="0.2">
      <c r="A330" s="223"/>
    </row>
    <row r="331" spans="1:1" s="191" customFormat="1" ht="15" x14ac:dyDescent="0.2">
      <c r="A331" s="223"/>
    </row>
    <row r="332" spans="1:1" s="191" customFormat="1" ht="15" x14ac:dyDescent="0.2">
      <c r="A332" s="223"/>
    </row>
    <row r="333" spans="1:1" s="191" customFormat="1" ht="15" x14ac:dyDescent="0.2">
      <c r="A333" s="223"/>
    </row>
    <row r="334" spans="1:1" s="191" customFormat="1" ht="15" x14ac:dyDescent="0.2">
      <c r="A334" s="223"/>
    </row>
    <row r="335" spans="1:1" s="191" customFormat="1" ht="15" x14ac:dyDescent="0.2">
      <c r="A335" s="223"/>
    </row>
    <row r="336" spans="1:1" s="191" customFormat="1" ht="15" x14ac:dyDescent="0.2">
      <c r="A336" s="223"/>
    </row>
    <row r="337" spans="1:1" s="191" customFormat="1" ht="15" x14ac:dyDescent="0.2">
      <c r="A337" s="223"/>
    </row>
    <row r="338" spans="1:1" s="191" customFormat="1" ht="15" x14ac:dyDescent="0.2">
      <c r="A338" s="223"/>
    </row>
    <row r="339" spans="1:1" s="191" customFormat="1" ht="15" x14ac:dyDescent="0.2">
      <c r="A339" s="223"/>
    </row>
    <row r="340" spans="1:1" s="191" customFormat="1" ht="15" x14ac:dyDescent="0.2">
      <c r="A340" s="223"/>
    </row>
    <row r="341" spans="1:1" s="191" customFormat="1" ht="15" x14ac:dyDescent="0.2">
      <c r="A341" s="223"/>
    </row>
    <row r="342" spans="1:1" s="191" customFormat="1" ht="15" x14ac:dyDescent="0.2">
      <c r="A342" s="223"/>
    </row>
    <row r="343" spans="1:1" s="191" customFormat="1" ht="15" x14ac:dyDescent="0.2">
      <c r="A343" s="223"/>
    </row>
    <row r="344" spans="1:1" s="191" customFormat="1" ht="15" x14ac:dyDescent="0.2">
      <c r="A344" s="223"/>
    </row>
    <row r="345" spans="1:1" s="191" customFormat="1" ht="15" x14ac:dyDescent="0.2">
      <c r="A345" s="223"/>
    </row>
    <row r="346" spans="1:1" s="191" customFormat="1" ht="15" x14ac:dyDescent="0.2">
      <c r="A346" s="223"/>
    </row>
    <row r="347" spans="1:1" s="191" customFormat="1" ht="15" x14ac:dyDescent="0.2">
      <c r="A347" s="223"/>
    </row>
    <row r="348" spans="1:1" s="191" customFormat="1" ht="15" x14ac:dyDescent="0.2">
      <c r="A348" s="223"/>
    </row>
    <row r="349" spans="1:1" s="191" customFormat="1" ht="15" x14ac:dyDescent="0.2">
      <c r="A349" s="223"/>
    </row>
    <row r="350" spans="1:1" s="191" customFormat="1" ht="15" x14ac:dyDescent="0.2">
      <c r="A350" s="223"/>
    </row>
    <row r="351" spans="1:1" s="191" customFormat="1" ht="15" x14ac:dyDescent="0.2">
      <c r="A351" s="223"/>
    </row>
    <row r="352" spans="1:1" s="191" customFormat="1" ht="15" x14ac:dyDescent="0.2">
      <c r="A352" s="223"/>
    </row>
    <row r="353" spans="1:1" s="191" customFormat="1" ht="15" x14ac:dyDescent="0.2">
      <c r="A353" s="223"/>
    </row>
    <row r="354" spans="1:1" s="191" customFormat="1" ht="15" x14ac:dyDescent="0.2">
      <c r="A354" s="223"/>
    </row>
    <row r="355" spans="1:1" s="191" customFormat="1" ht="15" x14ac:dyDescent="0.2">
      <c r="A355" s="223"/>
    </row>
    <row r="356" spans="1:1" s="191" customFormat="1" ht="15" x14ac:dyDescent="0.2">
      <c r="A356" s="223"/>
    </row>
    <row r="357" spans="1:1" s="191" customFormat="1" ht="15" x14ac:dyDescent="0.2">
      <c r="A357" s="223"/>
    </row>
    <row r="358" spans="1:1" s="191" customFormat="1" ht="15" x14ac:dyDescent="0.2">
      <c r="A358" s="223"/>
    </row>
    <row r="359" spans="1:1" s="191" customFormat="1" ht="15" x14ac:dyDescent="0.2">
      <c r="A359" s="223"/>
    </row>
    <row r="360" spans="1:1" s="191" customFormat="1" ht="15" x14ac:dyDescent="0.2">
      <c r="A360" s="223"/>
    </row>
    <row r="361" spans="1:1" s="191" customFormat="1" ht="15" x14ac:dyDescent="0.2">
      <c r="A361" s="223"/>
    </row>
    <row r="362" spans="1:1" s="191" customFormat="1" ht="15" x14ac:dyDescent="0.2">
      <c r="A362" s="223"/>
    </row>
    <row r="363" spans="1:1" s="191" customFormat="1" ht="15" x14ac:dyDescent="0.2">
      <c r="A363" s="223"/>
    </row>
    <row r="364" spans="1:1" s="191" customFormat="1" ht="15" x14ac:dyDescent="0.2">
      <c r="A364" s="223"/>
    </row>
    <row r="365" spans="1:1" s="191" customFormat="1" ht="15" x14ac:dyDescent="0.2">
      <c r="A365" s="223"/>
    </row>
    <row r="366" spans="1:1" s="191" customFormat="1" ht="15" x14ac:dyDescent="0.2">
      <c r="A366" s="223"/>
    </row>
    <row r="367" spans="1:1" s="191" customFormat="1" ht="15" x14ac:dyDescent="0.2">
      <c r="A367" s="223"/>
    </row>
    <row r="368" spans="1:1" s="191" customFormat="1" ht="15" x14ac:dyDescent="0.2">
      <c r="A368" s="223"/>
    </row>
    <row r="369" spans="1:1" s="191" customFormat="1" ht="15" x14ac:dyDescent="0.2">
      <c r="A369" s="223"/>
    </row>
    <row r="370" spans="1:1" s="191" customFormat="1" ht="15" x14ac:dyDescent="0.2">
      <c r="A370" s="223"/>
    </row>
    <row r="371" spans="1:1" s="191" customFormat="1" ht="15" x14ac:dyDescent="0.2">
      <c r="A371" s="223"/>
    </row>
    <row r="372" spans="1:1" s="191" customFormat="1" ht="15" x14ac:dyDescent="0.2">
      <c r="A372" s="223"/>
    </row>
    <row r="373" spans="1:1" s="191" customFormat="1" ht="15" x14ac:dyDescent="0.2">
      <c r="A373" s="223"/>
    </row>
    <row r="374" spans="1:1" s="191" customFormat="1" ht="15" x14ac:dyDescent="0.2">
      <c r="A374" s="223"/>
    </row>
    <row r="375" spans="1:1" s="191" customFormat="1" ht="15" x14ac:dyDescent="0.2">
      <c r="A375" s="223"/>
    </row>
    <row r="376" spans="1:1" s="191" customFormat="1" ht="15" x14ac:dyDescent="0.2">
      <c r="A376" s="223"/>
    </row>
    <row r="377" spans="1:1" s="191" customFormat="1" ht="15" x14ac:dyDescent="0.2">
      <c r="A377" s="223"/>
    </row>
    <row r="378" spans="1:1" s="191" customFormat="1" ht="15" x14ac:dyDescent="0.2">
      <c r="A378" s="223"/>
    </row>
    <row r="379" spans="1:1" s="191" customFormat="1" ht="15" x14ac:dyDescent="0.2">
      <c r="A379" s="223"/>
    </row>
    <row r="380" spans="1:1" s="191" customFormat="1" ht="15" x14ac:dyDescent="0.2">
      <c r="A380" s="223"/>
    </row>
    <row r="381" spans="1:1" s="191" customFormat="1" ht="15" x14ac:dyDescent="0.2">
      <c r="A381" s="223"/>
    </row>
    <row r="382" spans="1:1" s="191" customFormat="1" ht="15" x14ac:dyDescent="0.2">
      <c r="A382" s="223"/>
    </row>
    <row r="383" spans="1:1" s="191" customFormat="1" ht="15" x14ac:dyDescent="0.2">
      <c r="A383" s="223"/>
    </row>
    <row r="384" spans="1:1" s="191" customFormat="1" ht="15" x14ac:dyDescent="0.2">
      <c r="A384" s="223"/>
    </row>
    <row r="385" spans="1:1" s="191" customFormat="1" ht="15" x14ac:dyDescent="0.2">
      <c r="A385" s="223"/>
    </row>
    <row r="386" spans="1:1" s="191" customFormat="1" ht="15" x14ac:dyDescent="0.2">
      <c r="A386" s="223"/>
    </row>
    <row r="387" spans="1:1" s="191" customFormat="1" ht="15" x14ac:dyDescent="0.2">
      <c r="A387" s="223"/>
    </row>
    <row r="388" spans="1:1" s="191" customFormat="1" ht="15" x14ac:dyDescent="0.2">
      <c r="A388" s="223"/>
    </row>
    <row r="389" spans="1:1" s="191" customFormat="1" ht="15" x14ac:dyDescent="0.2">
      <c r="A389" s="223"/>
    </row>
    <row r="390" spans="1:1" s="191" customFormat="1" ht="15" x14ac:dyDescent="0.2">
      <c r="A390" s="223"/>
    </row>
    <row r="391" spans="1:1" s="191" customFormat="1" ht="15" x14ac:dyDescent="0.2">
      <c r="A391" s="223"/>
    </row>
    <row r="392" spans="1:1" s="191" customFormat="1" ht="15" x14ac:dyDescent="0.2">
      <c r="A392" s="223"/>
    </row>
    <row r="393" spans="1:1" s="191" customFormat="1" ht="15" x14ac:dyDescent="0.2">
      <c r="A393" s="223"/>
    </row>
    <row r="394" spans="1:1" s="191" customFormat="1" ht="15" x14ac:dyDescent="0.2">
      <c r="A394" s="223"/>
    </row>
    <row r="395" spans="1:1" s="191" customFormat="1" ht="15" x14ac:dyDescent="0.2">
      <c r="A395" s="223"/>
    </row>
    <row r="396" spans="1:1" s="191" customFormat="1" ht="15" x14ac:dyDescent="0.2">
      <c r="A396" s="223"/>
    </row>
    <row r="397" spans="1:1" s="191" customFormat="1" ht="15" x14ac:dyDescent="0.2">
      <c r="A397" s="223"/>
    </row>
    <row r="398" spans="1:1" s="191" customFormat="1" ht="15" x14ac:dyDescent="0.2">
      <c r="A398" s="223"/>
    </row>
    <row r="399" spans="1:1" s="191" customFormat="1" ht="15" x14ac:dyDescent="0.2">
      <c r="A399" s="223"/>
    </row>
    <row r="400" spans="1:1" s="191" customFormat="1" ht="15" x14ac:dyDescent="0.2">
      <c r="A400" s="223"/>
    </row>
    <row r="401" spans="1:1" s="191" customFormat="1" ht="15" x14ac:dyDescent="0.2">
      <c r="A401" s="223"/>
    </row>
    <row r="402" spans="1:1" s="191" customFormat="1" ht="15" x14ac:dyDescent="0.2">
      <c r="A402" s="223"/>
    </row>
    <row r="403" spans="1:1" s="191" customFormat="1" ht="15" x14ac:dyDescent="0.2">
      <c r="A403" s="223"/>
    </row>
    <row r="404" spans="1:1" s="191" customFormat="1" ht="15" x14ac:dyDescent="0.2">
      <c r="A404" s="223"/>
    </row>
    <row r="405" spans="1:1" s="191" customFormat="1" ht="15" x14ac:dyDescent="0.2">
      <c r="A405" s="223"/>
    </row>
    <row r="406" spans="1:1" s="191" customFormat="1" ht="15" x14ac:dyDescent="0.2">
      <c r="A406" s="223"/>
    </row>
    <row r="407" spans="1:1" s="191" customFormat="1" ht="15" x14ac:dyDescent="0.2">
      <c r="A407" s="223"/>
    </row>
    <row r="408" spans="1:1" s="191" customFormat="1" ht="15" x14ac:dyDescent="0.2">
      <c r="A408" s="223"/>
    </row>
    <row r="409" spans="1:1" s="191" customFormat="1" ht="15" x14ac:dyDescent="0.2">
      <c r="A409" s="223"/>
    </row>
    <row r="410" spans="1:1" s="191" customFormat="1" ht="15" x14ac:dyDescent="0.2">
      <c r="A410" s="223"/>
    </row>
    <row r="411" spans="1:1" s="191" customFormat="1" ht="15" x14ac:dyDescent="0.2">
      <c r="A411" s="223"/>
    </row>
    <row r="412" spans="1:1" s="191" customFormat="1" ht="15" x14ac:dyDescent="0.2">
      <c r="A412" s="223"/>
    </row>
    <row r="413" spans="1:1" s="191" customFormat="1" ht="15" x14ac:dyDescent="0.2">
      <c r="A413" s="223"/>
    </row>
    <row r="414" spans="1:1" s="191" customFormat="1" ht="15" x14ac:dyDescent="0.2">
      <c r="A414" s="223"/>
    </row>
    <row r="415" spans="1:1" s="191" customFormat="1" ht="15" x14ac:dyDescent="0.2">
      <c r="A415" s="223"/>
    </row>
    <row r="416" spans="1:1" s="191" customFormat="1" ht="15" x14ac:dyDescent="0.2">
      <c r="A416" s="223"/>
    </row>
    <row r="417" spans="1:1" s="191" customFormat="1" ht="15" x14ac:dyDescent="0.2">
      <c r="A417" s="223"/>
    </row>
    <row r="418" spans="1:1" s="191" customFormat="1" ht="15" x14ac:dyDescent="0.2">
      <c r="A418" s="223"/>
    </row>
    <row r="419" spans="1:1" s="191" customFormat="1" ht="15" x14ac:dyDescent="0.2">
      <c r="A419" s="223"/>
    </row>
    <row r="420" spans="1:1" s="191" customFormat="1" ht="15" x14ac:dyDescent="0.2">
      <c r="A420" s="223"/>
    </row>
  </sheetData>
  <phoneticPr fontId="0" type="noConversion"/>
  <hyperlinks>
    <hyperlink ref="A1" location="Index!A1" display="#Index!A1" xr:uid="{00000000-0004-0000-1900-000000000000}"/>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10"/>
  </sheetPr>
  <dimension ref="A1:L49"/>
  <sheetViews>
    <sheetView showGridLines="0" zoomScaleNormal="100" workbookViewId="0">
      <pane ySplit="3" topLeftCell="A4" activePane="bottomLeft" state="frozen"/>
      <selection activeCell="I17" sqref="I17"/>
      <selection pane="bottomLeft" activeCell="B4" sqref="B4"/>
    </sheetView>
  </sheetViews>
  <sheetFormatPr defaultColWidth="9.28515625" defaultRowHeight="12.75" x14ac:dyDescent="0.2"/>
  <cols>
    <col min="1" max="1" width="29.85546875" style="9" customWidth="1"/>
    <col min="2" max="2" width="1.7109375" style="5" customWidth="1"/>
    <col min="3" max="3" width="14.5703125" style="5" customWidth="1"/>
    <col min="4" max="4" width="1.7109375" style="5" customWidth="1"/>
    <col min="5" max="5" width="10.7109375" style="5" customWidth="1"/>
    <col min="6" max="6" width="1.7109375" style="5" customWidth="1"/>
    <col min="7" max="7" width="14.140625" style="5" customWidth="1"/>
    <col min="8" max="8" width="1.7109375" style="5" customWidth="1"/>
    <col min="9" max="9" width="13" style="5" customWidth="1"/>
    <col min="10" max="10" width="1.7109375" style="5" customWidth="1"/>
    <col min="11" max="11" width="16.28515625" style="5" customWidth="1"/>
    <col min="12" max="12" width="1.7109375" style="5" customWidth="1"/>
    <col min="13" max="16384" width="9.28515625" style="5"/>
  </cols>
  <sheetData>
    <row r="1" spans="1:12" x14ac:dyDescent="0.2">
      <c r="A1" s="29" t="s">
        <v>188</v>
      </c>
    </row>
    <row r="2" spans="1:12" ht="15.75" x14ac:dyDescent="0.25">
      <c r="A2" s="137" t="s">
        <v>266</v>
      </c>
      <c r="B2" s="108"/>
      <c r="C2" s="108"/>
      <c r="D2" s="108"/>
      <c r="E2" s="108"/>
      <c r="F2" s="108"/>
      <c r="K2" s="227"/>
    </row>
    <row r="3" spans="1:12" ht="15.75" x14ac:dyDescent="0.25">
      <c r="A3" s="137"/>
      <c r="B3" s="108"/>
      <c r="C3" s="108"/>
      <c r="D3" s="108"/>
      <c r="E3" s="108"/>
      <c r="F3" s="108"/>
    </row>
    <row r="4" spans="1:12" ht="15.75" x14ac:dyDescent="0.25">
      <c r="A4" s="137"/>
      <c r="B4" s="108"/>
      <c r="C4" s="108"/>
      <c r="D4" s="108"/>
      <c r="E4" s="108"/>
      <c r="F4" s="108"/>
    </row>
    <row r="5" spans="1:12" ht="15" x14ac:dyDescent="0.25">
      <c r="A5" s="228" t="s">
        <v>140</v>
      </c>
    </row>
    <row r="6" spans="1:12" x14ac:dyDescent="0.2">
      <c r="A6" s="392" t="str">
        <f>+'A-Loan Prog List'!A3</f>
        <v>FY 2024</v>
      </c>
      <c r="B6" s="395"/>
      <c r="C6" s="395"/>
      <c r="D6" s="395"/>
      <c r="E6" s="395"/>
      <c r="F6" s="395"/>
      <c r="G6" s="395"/>
      <c r="H6" s="395"/>
      <c r="I6" s="395"/>
      <c r="J6" s="395"/>
      <c r="K6" s="395"/>
    </row>
    <row r="7" spans="1:12" ht="38.25" x14ac:dyDescent="0.2">
      <c r="A7" s="194" t="s">
        <v>22</v>
      </c>
      <c r="B7" s="115"/>
      <c r="C7" s="140" t="s">
        <v>37</v>
      </c>
      <c r="D7" s="115"/>
      <c r="E7" s="116" t="s">
        <v>20</v>
      </c>
      <c r="F7" s="115"/>
      <c r="G7" s="206" t="s">
        <v>24</v>
      </c>
      <c r="H7" s="115"/>
      <c r="I7" s="140" t="s">
        <v>19</v>
      </c>
      <c r="J7" s="115"/>
      <c r="K7" s="116" t="s">
        <v>21</v>
      </c>
    </row>
    <row r="8" spans="1:12" ht="6.95" customHeight="1" x14ac:dyDescent="0.2">
      <c r="A8" s="334"/>
      <c r="B8" s="301"/>
      <c r="C8" s="301"/>
      <c r="D8" s="301"/>
      <c r="E8" s="301"/>
      <c r="F8" s="301"/>
      <c r="G8" s="301"/>
      <c r="H8" s="301"/>
      <c r="I8" s="302"/>
    </row>
    <row r="9" spans="1:12" x14ac:dyDescent="0.2">
      <c r="A9" s="335"/>
      <c r="B9" s="301"/>
      <c r="C9" s="350"/>
      <c r="D9" s="301"/>
      <c r="E9" s="350"/>
      <c r="F9" s="301"/>
      <c r="G9" s="351"/>
      <c r="H9" s="301"/>
      <c r="I9" s="352"/>
      <c r="K9" s="101">
        <f>SUM(C9:I9)</f>
        <v>0</v>
      </c>
      <c r="L9" s="84"/>
    </row>
    <row r="10" spans="1:12" ht="6.95" customHeight="1" x14ac:dyDescent="0.2">
      <c r="A10" s="334"/>
      <c r="B10" s="301"/>
      <c r="C10" s="353"/>
      <c r="D10" s="301"/>
      <c r="E10" s="353"/>
      <c r="F10" s="301"/>
      <c r="G10" s="301"/>
      <c r="H10" s="301"/>
      <c r="I10" s="317"/>
      <c r="K10" s="101"/>
      <c r="L10" s="84"/>
    </row>
    <row r="11" spans="1:12" x14ac:dyDescent="0.2">
      <c r="A11" s="363"/>
      <c r="B11" s="301"/>
      <c r="C11" s="350"/>
      <c r="D11" s="301"/>
      <c r="E11" s="350"/>
      <c r="F11" s="301"/>
      <c r="G11" s="351"/>
      <c r="H11" s="301"/>
      <c r="I11" s="352"/>
      <c r="K11" s="101">
        <f>SUM(C11:I11)</f>
        <v>0</v>
      </c>
      <c r="L11" s="84"/>
    </row>
    <row r="12" spans="1:12" ht="6.95" customHeight="1" x14ac:dyDescent="0.2">
      <c r="A12" s="334"/>
      <c r="B12" s="301"/>
      <c r="C12" s="353"/>
      <c r="D12" s="301"/>
      <c r="E12" s="353"/>
      <c r="F12" s="301"/>
      <c r="G12" s="301"/>
      <c r="H12" s="301"/>
      <c r="I12" s="317"/>
      <c r="K12" s="101"/>
      <c r="L12" s="84"/>
    </row>
    <row r="13" spans="1:12" x14ac:dyDescent="0.2">
      <c r="A13" s="341"/>
      <c r="B13" s="301"/>
      <c r="C13" s="327"/>
      <c r="D13" s="301"/>
      <c r="E13" s="351"/>
      <c r="F13" s="301"/>
      <c r="G13" s="351"/>
      <c r="H13" s="301"/>
      <c r="I13" s="352"/>
      <c r="K13" s="101">
        <f>SUM(C13:I13)</f>
        <v>0</v>
      </c>
      <c r="L13" s="84"/>
    </row>
    <row r="14" spans="1:12" ht="6.95" customHeight="1" x14ac:dyDescent="0.2">
      <c r="A14" s="334"/>
      <c r="B14" s="301"/>
      <c r="C14" s="353"/>
      <c r="D14" s="301"/>
      <c r="E14" s="301"/>
      <c r="F14" s="301"/>
      <c r="G14" s="301"/>
      <c r="H14" s="301"/>
      <c r="I14" s="317"/>
      <c r="L14" s="84"/>
    </row>
    <row r="15" spans="1:12" x14ac:dyDescent="0.2">
      <c r="A15" s="341"/>
      <c r="B15" s="301"/>
      <c r="C15" s="327"/>
      <c r="D15" s="301"/>
      <c r="E15" s="351"/>
      <c r="F15" s="301"/>
      <c r="G15" s="351"/>
      <c r="H15" s="301"/>
      <c r="I15" s="352"/>
      <c r="K15" s="101">
        <f>SUM(C15:I15)</f>
        <v>0</v>
      </c>
      <c r="L15" s="84"/>
    </row>
    <row r="16" spans="1:12" ht="6.95" customHeight="1" x14ac:dyDescent="0.2">
      <c r="A16" s="334"/>
      <c r="B16" s="301"/>
      <c r="C16" s="313"/>
      <c r="D16" s="301"/>
      <c r="E16" s="313"/>
      <c r="F16" s="301"/>
      <c r="G16" s="313"/>
      <c r="H16" s="301"/>
      <c r="I16" s="355"/>
      <c r="K16" s="143"/>
      <c r="L16" s="84"/>
    </row>
    <row r="17" spans="1:12" x14ac:dyDescent="0.2">
      <c r="A17" s="9" t="s">
        <v>13</v>
      </c>
      <c r="C17" s="5">
        <f>SUM(C9:C16)</f>
        <v>0</v>
      </c>
      <c r="E17" s="5">
        <f>SUM(E9:E16)</f>
        <v>0</v>
      </c>
      <c r="G17" s="5">
        <f>SUM(G9:G16)</f>
        <v>0</v>
      </c>
      <c r="I17" s="5">
        <f>SUM(I9:I16)</f>
        <v>0</v>
      </c>
      <c r="K17" s="5">
        <f>SUM(K9:K16)</f>
        <v>0</v>
      </c>
      <c r="L17" s="84"/>
    </row>
    <row r="18" spans="1:12" ht="6.95" customHeight="1" thickBot="1" x14ac:dyDescent="0.25">
      <c r="C18" s="103"/>
      <c r="E18" s="103"/>
      <c r="G18" s="103"/>
      <c r="I18" s="103"/>
      <c r="K18" s="103"/>
      <c r="L18" s="84"/>
    </row>
    <row r="19" spans="1:12" ht="6.95" customHeight="1" thickTop="1" x14ac:dyDescent="0.2">
      <c r="L19" s="84"/>
    </row>
    <row r="20" spans="1:12" x14ac:dyDescent="0.2">
      <c r="L20" s="84"/>
    </row>
    <row r="21" spans="1:12" s="55" customFormat="1" ht="15" x14ac:dyDescent="0.25">
      <c r="A21" s="211" t="s">
        <v>109</v>
      </c>
      <c r="B21" s="229"/>
      <c r="C21" s="229"/>
      <c r="D21" s="229"/>
    </row>
    <row r="22" spans="1:12" x14ac:dyDescent="0.2">
      <c r="A22" s="392" t="str">
        <f>+A6</f>
        <v>FY 2024</v>
      </c>
      <c r="B22" s="395"/>
      <c r="C22" s="395"/>
      <c r="D22" s="395"/>
      <c r="E22" s="395"/>
      <c r="F22" s="395"/>
      <c r="G22" s="395"/>
      <c r="H22" s="395"/>
      <c r="I22" s="395"/>
      <c r="J22" s="395"/>
      <c r="K22" s="395"/>
    </row>
    <row r="23" spans="1:12" ht="6.95" customHeight="1" x14ac:dyDescent="0.2">
      <c r="A23" s="111"/>
      <c r="B23" s="25"/>
      <c r="C23" s="25"/>
      <c r="D23" s="25"/>
      <c r="E23" s="25"/>
      <c r="F23" s="25"/>
      <c r="G23" s="25"/>
      <c r="H23" s="25"/>
      <c r="I23" s="25"/>
      <c r="J23" s="25"/>
      <c r="K23" s="25"/>
    </row>
    <row r="24" spans="1:12" ht="25.5" x14ac:dyDescent="0.2">
      <c r="A24" s="194" t="s">
        <v>22</v>
      </c>
      <c r="B24" s="115"/>
      <c r="C24" s="140" t="s">
        <v>38</v>
      </c>
      <c r="D24" s="115"/>
      <c r="E24" s="116"/>
      <c r="F24" s="115"/>
      <c r="G24" s="140" t="s">
        <v>39</v>
      </c>
      <c r="H24" s="115"/>
      <c r="I24" s="140" t="s">
        <v>40</v>
      </c>
      <c r="J24" s="115"/>
      <c r="K24" s="206" t="s">
        <v>84</v>
      </c>
    </row>
    <row r="25" spans="1:12" ht="6.95" customHeight="1" x14ac:dyDescent="0.2">
      <c r="A25" s="336"/>
      <c r="B25" s="301"/>
      <c r="C25" s="301"/>
      <c r="D25" s="301"/>
      <c r="E25" s="301"/>
      <c r="F25" s="301"/>
      <c r="G25" s="301"/>
      <c r="H25" s="301"/>
      <c r="I25" s="317"/>
      <c r="L25" s="84"/>
    </row>
    <row r="26" spans="1:12" x14ac:dyDescent="0.2">
      <c r="A26" s="337"/>
      <c r="B26" s="301"/>
      <c r="C26" s="364"/>
      <c r="D26" s="301"/>
      <c r="E26" s="301"/>
      <c r="F26" s="301"/>
      <c r="G26" s="364"/>
      <c r="H26" s="301"/>
      <c r="I26" s="365"/>
      <c r="K26" s="101">
        <f>+G26+I26</f>
        <v>0</v>
      </c>
    </row>
    <row r="27" spans="1:12" ht="6.95" customHeight="1" x14ac:dyDescent="0.2">
      <c r="A27" s="336"/>
      <c r="B27" s="301"/>
      <c r="C27" s="301"/>
      <c r="D27" s="301"/>
      <c r="E27" s="301"/>
      <c r="F27" s="301"/>
      <c r="G27" s="301"/>
      <c r="H27" s="301"/>
      <c r="I27" s="317"/>
    </row>
    <row r="28" spans="1:12" x14ac:dyDescent="0.2">
      <c r="A28" s="354"/>
      <c r="B28" s="301"/>
      <c r="C28" s="364"/>
      <c r="D28" s="301"/>
      <c r="E28" s="301"/>
      <c r="F28" s="301"/>
      <c r="G28" s="364"/>
      <c r="H28" s="301"/>
      <c r="I28" s="365"/>
      <c r="K28" s="230">
        <f>+G28+I28</f>
        <v>0</v>
      </c>
    </row>
    <row r="29" spans="1:12" ht="6.95" customHeight="1" x14ac:dyDescent="0.2">
      <c r="A29" s="334"/>
      <c r="B29" s="301"/>
      <c r="C29" s="301"/>
      <c r="D29" s="301"/>
      <c r="E29" s="301"/>
      <c r="F29" s="301"/>
      <c r="G29" s="301"/>
      <c r="H29" s="301"/>
      <c r="I29" s="317"/>
    </row>
    <row r="30" spans="1:12" x14ac:dyDescent="0.2">
      <c r="A30" s="341"/>
      <c r="B30" s="301"/>
      <c r="C30" s="364"/>
      <c r="D30" s="301"/>
      <c r="E30" s="301"/>
      <c r="F30" s="301"/>
      <c r="G30" s="364"/>
      <c r="H30" s="301"/>
      <c r="I30" s="365"/>
      <c r="K30" s="230">
        <f>+G30+I30</f>
        <v>0</v>
      </c>
    </row>
    <row r="31" spans="1:12" ht="6.95" customHeight="1" x14ac:dyDescent="0.2">
      <c r="A31" s="334"/>
      <c r="B31" s="301"/>
      <c r="C31" s="301"/>
      <c r="D31" s="301"/>
      <c r="E31" s="301"/>
      <c r="F31" s="301"/>
      <c r="G31" s="301"/>
      <c r="H31" s="301"/>
      <c r="I31" s="317"/>
    </row>
    <row r="32" spans="1:12" x14ac:dyDescent="0.2">
      <c r="A32" s="341"/>
      <c r="B32" s="301"/>
      <c r="C32" s="364"/>
      <c r="D32" s="301"/>
      <c r="E32" s="301"/>
      <c r="F32" s="301"/>
      <c r="G32" s="364"/>
      <c r="H32" s="301"/>
      <c r="I32" s="365"/>
      <c r="K32" s="230">
        <f>+G32+I32</f>
        <v>0</v>
      </c>
    </row>
    <row r="33" spans="1:12" s="207" customFormat="1" ht="6.95" customHeight="1" x14ac:dyDescent="0.2">
      <c r="A33" s="366"/>
      <c r="B33" s="367"/>
      <c r="C33" s="368"/>
      <c r="D33" s="367"/>
      <c r="E33" s="367"/>
      <c r="F33" s="367"/>
      <c r="G33" s="368"/>
      <c r="H33" s="367"/>
      <c r="I33" s="369"/>
      <c r="K33" s="75"/>
    </row>
    <row r="34" spans="1:12" ht="12.75" customHeight="1" thickBot="1" x14ac:dyDescent="0.25">
      <c r="A34" s="9" t="s">
        <v>21</v>
      </c>
      <c r="C34" s="231">
        <f>SUM(C25:C33)</f>
        <v>0</v>
      </c>
      <c r="G34" s="231">
        <f>SUM(G25:G33)</f>
        <v>0</v>
      </c>
      <c r="I34" s="231">
        <f>SUM(I25:I33)</f>
        <v>0</v>
      </c>
      <c r="K34" s="231">
        <f>SUM(K25:K33)</f>
        <v>0</v>
      </c>
      <c r="L34" s="84"/>
    </row>
    <row r="35" spans="1:12" ht="6.95" customHeight="1" thickTop="1" x14ac:dyDescent="0.2">
      <c r="L35" s="84"/>
    </row>
    <row r="36" spans="1:12" x14ac:dyDescent="0.2">
      <c r="C36" s="95"/>
      <c r="E36" s="95"/>
      <c r="G36" s="95"/>
      <c r="I36" s="95"/>
      <c r="K36" s="95"/>
      <c r="L36" s="84"/>
    </row>
    <row r="37" spans="1:12" s="55" customFormat="1" ht="15" x14ac:dyDescent="0.25">
      <c r="A37" s="211" t="s">
        <v>141</v>
      </c>
      <c r="B37" s="229"/>
      <c r="C37" s="229"/>
    </row>
    <row r="38" spans="1:12" ht="25.5" customHeight="1" x14ac:dyDescent="0.2">
      <c r="A38" s="232" t="s">
        <v>22</v>
      </c>
      <c r="C38" s="79" t="str">
        <f>+A22</f>
        <v>FY 2024</v>
      </c>
      <c r="D38" s="111"/>
    </row>
    <row r="39" spans="1:12" ht="6.95" customHeight="1" x14ac:dyDescent="0.2"/>
    <row r="40" spans="1:12" ht="12.75" customHeight="1" x14ac:dyDescent="0.2">
      <c r="A40" s="89"/>
      <c r="C40" s="84">
        <f>+K9+C26+K26</f>
        <v>0</v>
      </c>
    </row>
    <row r="41" spans="1:12" ht="6.95" customHeight="1" x14ac:dyDescent="0.2">
      <c r="A41" s="130"/>
      <c r="C41" s="84"/>
    </row>
    <row r="42" spans="1:12" x14ac:dyDescent="0.2">
      <c r="A42" s="197"/>
      <c r="C42" s="84">
        <f>+K11+C28+K28</f>
        <v>0</v>
      </c>
    </row>
    <row r="43" spans="1:12" ht="6.95" customHeight="1" x14ac:dyDescent="0.2">
      <c r="A43" s="233"/>
      <c r="C43" s="84"/>
    </row>
    <row r="44" spans="1:12" ht="12.75" customHeight="1" x14ac:dyDescent="0.2">
      <c r="A44" s="92"/>
      <c r="C44" s="84">
        <f>+K13+C30+K30</f>
        <v>0</v>
      </c>
    </row>
    <row r="45" spans="1:12" ht="6.95" customHeight="1" x14ac:dyDescent="0.2">
      <c r="A45" s="88"/>
      <c r="C45" s="84"/>
    </row>
    <row r="46" spans="1:12" ht="12.75" customHeight="1" x14ac:dyDescent="0.2">
      <c r="A46" s="92"/>
      <c r="C46" s="84">
        <f>+K15+C32+K32</f>
        <v>0</v>
      </c>
    </row>
    <row r="47" spans="1:12" ht="6.95" customHeight="1" x14ac:dyDescent="0.2">
      <c r="C47" s="95"/>
    </row>
    <row r="48" spans="1:12" ht="18.75" customHeight="1" thickBot="1" x14ac:dyDescent="0.25">
      <c r="A48" s="9" t="s">
        <v>21</v>
      </c>
      <c r="C48" s="234">
        <f>SUM(C39:C47)</f>
        <v>0</v>
      </c>
    </row>
    <row r="49" ht="13.5" thickTop="1" x14ac:dyDescent="0.2"/>
  </sheetData>
  <protectedRanges>
    <protectedRange sqref="A9:I16 C26:C32 A30:A32 G26:I32 A40:C47" name="Range1"/>
  </protectedRanges>
  <mergeCells count="2">
    <mergeCell ref="A6:K6"/>
    <mergeCell ref="A22:K22"/>
  </mergeCells>
  <phoneticPr fontId="0" type="noConversion"/>
  <hyperlinks>
    <hyperlink ref="A1" location="Index!A1" display="#Index!A1" xr:uid="{00000000-0004-0000-1A00-000000000000}"/>
  </hyperlinks>
  <printOptions horizontalCentered="1"/>
  <pageMargins left="0.75" right="0.75" top="0.68" bottom="0.49" header="0.5" footer="0.3"/>
  <pageSetup scale="91" fitToHeight="2" orientation="landscape" blackAndWhite="1" r:id="rId1"/>
  <headerFooter alignWithMargins="0">
    <oddFooter>&amp;C&amp;F--&amp;A:  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6"/>
  <sheetViews>
    <sheetView zoomScaleNormal="100" workbookViewId="0">
      <selection activeCell="B3" sqref="B3"/>
    </sheetView>
  </sheetViews>
  <sheetFormatPr defaultColWidth="9.28515625" defaultRowHeight="15" x14ac:dyDescent="0.2"/>
  <cols>
    <col min="1" max="1" width="81" style="223" customWidth="1"/>
    <col min="2" max="2" width="1.7109375" style="191" customWidth="1"/>
    <col min="3" max="16384" width="9.28515625" style="191"/>
  </cols>
  <sheetData>
    <row r="1" spans="1:1" ht="16.5" customHeight="1" x14ac:dyDescent="0.2">
      <c r="A1" s="29" t="s">
        <v>188</v>
      </c>
    </row>
    <row r="2" spans="1:1" ht="31.5" x14ac:dyDescent="0.2">
      <c r="A2" s="222" t="s">
        <v>265</v>
      </c>
    </row>
    <row r="3" spans="1:1" s="25" customFormat="1" ht="12.75" x14ac:dyDescent="0.2">
      <c r="A3" s="226"/>
    </row>
    <row r="4" spans="1:1" ht="118.5" customHeight="1" x14ac:dyDescent="0.2">
      <c r="A4" s="31" t="s">
        <v>278</v>
      </c>
    </row>
    <row r="5" spans="1:1" s="25" customFormat="1" ht="12.75" x14ac:dyDescent="0.2">
      <c r="A5" s="385"/>
    </row>
    <row r="6" spans="1:1" s="223" customFormat="1" ht="117.75" customHeight="1" x14ac:dyDescent="0.2">
      <c r="A6" s="31" t="s">
        <v>119</v>
      </c>
    </row>
  </sheetData>
  <phoneticPr fontId="0" type="noConversion"/>
  <hyperlinks>
    <hyperlink ref="A1" location="Index!A1" display="#Index!A1" xr:uid="{00000000-0004-0000-1B00-000000000000}"/>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indexed="10"/>
    <pageSetUpPr fitToPage="1"/>
  </sheetPr>
  <dimension ref="A1:K17"/>
  <sheetViews>
    <sheetView showGridLines="0" zoomScaleNormal="100" workbookViewId="0">
      <selection activeCell="B4" sqref="B4"/>
    </sheetView>
  </sheetViews>
  <sheetFormatPr defaultColWidth="8.42578125" defaultRowHeight="12.75" x14ac:dyDescent="0.2"/>
  <cols>
    <col min="1" max="1" width="26.28515625" style="9" customWidth="1"/>
    <col min="2" max="2" width="1.7109375" style="5" customWidth="1"/>
    <col min="3" max="3" width="12.85546875" style="5" customWidth="1"/>
    <col min="4" max="4" width="1.7109375" style="5" customWidth="1"/>
    <col min="5" max="5" width="10.7109375" style="5" customWidth="1"/>
    <col min="6" max="6" width="1.7109375" style="5" customWidth="1"/>
    <col min="7" max="7" width="11.42578125" style="5" customWidth="1"/>
    <col min="8" max="8" width="1.7109375" style="5" customWidth="1"/>
    <col min="9" max="9" width="10.7109375" style="5" customWidth="1"/>
    <col min="10" max="10" width="1.7109375" style="5" customWidth="1"/>
    <col min="11" max="11" width="8.42578125" style="5" customWidth="1"/>
    <col min="12" max="12" width="1.7109375" style="5" customWidth="1"/>
    <col min="13" max="16384" width="8.42578125" style="5"/>
  </cols>
  <sheetData>
    <row r="1" spans="1:11" x14ac:dyDescent="0.2">
      <c r="A1" s="29" t="s">
        <v>188</v>
      </c>
    </row>
    <row r="2" spans="1:11" ht="15.75" x14ac:dyDescent="0.2">
      <c r="A2" s="235" t="s">
        <v>264</v>
      </c>
      <c r="B2" s="207"/>
      <c r="C2" s="207"/>
      <c r="D2" s="207"/>
      <c r="E2" s="207"/>
      <c r="F2" s="207"/>
      <c r="G2" s="207"/>
      <c r="H2" s="207"/>
      <c r="I2" s="207"/>
      <c r="J2" s="207"/>
      <c r="K2" s="207"/>
    </row>
    <row r="5" spans="1:11" ht="15" x14ac:dyDescent="0.25">
      <c r="A5" s="211" t="s">
        <v>200</v>
      </c>
    </row>
    <row r="6" spans="1:11" ht="14.25" x14ac:dyDescent="0.2">
      <c r="A6" s="264" t="s">
        <v>201</v>
      </c>
    </row>
    <row r="7" spans="1:11" ht="14.25" x14ac:dyDescent="0.2">
      <c r="A7" s="264"/>
    </row>
    <row r="8" spans="1:11" x14ac:dyDescent="0.2">
      <c r="A8" s="236" t="s">
        <v>115</v>
      </c>
      <c r="B8" s="143"/>
      <c r="C8" s="74" t="str">
        <f>+'A-Loan Prog List'!A3</f>
        <v>FY 2024</v>
      </c>
      <c r="D8" s="75"/>
      <c r="E8" s="75"/>
      <c r="F8" s="75"/>
      <c r="G8" s="75"/>
      <c r="H8" s="75"/>
      <c r="I8" s="75"/>
      <c r="J8" s="75"/>
      <c r="K8" s="75"/>
    </row>
    <row r="9" spans="1:11" ht="38.25" x14ac:dyDescent="0.2">
      <c r="A9" s="237" t="s">
        <v>22</v>
      </c>
      <c r="B9" s="110"/>
      <c r="C9" s="78" t="s">
        <v>27</v>
      </c>
      <c r="D9" s="238"/>
      <c r="E9" s="78" t="s">
        <v>20</v>
      </c>
      <c r="F9" s="238"/>
      <c r="G9" s="78" t="s">
        <v>24</v>
      </c>
      <c r="H9" s="238"/>
      <c r="I9" s="78" t="s">
        <v>28</v>
      </c>
      <c r="J9" s="110"/>
      <c r="K9" s="78" t="s">
        <v>21</v>
      </c>
    </row>
    <row r="10" spans="1:11" ht="6.95" customHeight="1" x14ac:dyDescent="0.2">
      <c r="A10" s="334"/>
      <c r="B10" s="301"/>
      <c r="C10" s="297"/>
      <c r="D10" s="301"/>
      <c r="E10" s="301"/>
      <c r="F10" s="301"/>
      <c r="G10" s="301"/>
      <c r="H10" s="301"/>
      <c r="I10" s="344"/>
    </row>
    <row r="11" spans="1:11" x14ac:dyDescent="0.2">
      <c r="A11" s="337"/>
      <c r="B11" s="301"/>
      <c r="C11" s="293"/>
      <c r="D11" s="294"/>
      <c r="E11" s="293"/>
      <c r="F11" s="294"/>
      <c r="G11" s="293"/>
      <c r="H11" s="294"/>
      <c r="I11" s="370"/>
      <c r="J11" s="156"/>
      <c r="K11" s="297">
        <f>SUM(C11:I11)</f>
        <v>0</v>
      </c>
    </row>
    <row r="12" spans="1:11" ht="6.95" customHeight="1" x14ac:dyDescent="0.2">
      <c r="A12" s="336"/>
      <c r="B12" s="301"/>
      <c r="C12" s="294"/>
      <c r="D12" s="294"/>
      <c r="E12" s="294"/>
      <c r="F12" s="294"/>
      <c r="G12" s="294"/>
      <c r="H12" s="294"/>
      <c r="I12" s="371"/>
      <c r="J12" s="156"/>
      <c r="K12" s="156"/>
    </row>
    <row r="13" spans="1:11" x14ac:dyDescent="0.2">
      <c r="A13" s="354"/>
      <c r="B13" s="301"/>
      <c r="C13" s="293"/>
      <c r="D13" s="294"/>
      <c r="E13" s="293"/>
      <c r="F13" s="294"/>
      <c r="G13" s="293"/>
      <c r="H13" s="294"/>
      <c r="I13" s="370"/>
      <c r="J13" s="156"/>
      <c r="K13" s="297">
        <f>SUM(C13:I13)</f>
        <v>0</v>
      </c>
    </row>
    <row r="14" spans="1:11" ht="6.95" customHeight="1" x14ac:dyDescent="0.2">
      <c r="A14" s="334"/>
      <c r="B14" s="301"/>
      <c r="C14" s="294"/>
      <c r="D14" s="294"/>
      <c r="E14" s="294"/>
      <c r="F14" s="294"/>
      <c r="G14" s="294"/>
      <c r="H14" s="294"/>
      <c r="I14" s="371"/>
      <c r="J14" s="156"/>
      <c r="K14" s="156"/>
    </row>
    <row r="15" spans="1:11" x14ac:dyDescent="0.2">
      <c r="A15" s="341"/>
      <c r="B15" s="301"/>
      <c r="C15" s="293"/>
      <c r="D15" s="294"/>
      <c r="E15" s="293"/>
      <c r="F15" s="294"/>
      <c r="G15" s="293"/>
      <c r="H15" s="294"/>
      <c r="I15" s="370"/>
      <c r="J15" s="156"/>
      <c r="K15" s="297">
        <f>SUM(C15:I15)</f>
        <v>0</v>
      </c>
    </row>
    <row r="16" spans="1:11" ht="6.95" customHeight="1" x14ac:dyDescent="0.2">
      <c r="A16" s="334"/>
      <c r="B16" s="301"/>
      <c r="C16" s="294"/>
      <c r="D16" s="294"/>
      <c r="E16" s="294"/>
      <c r="F16" s="294"/>
      <c r="G16" s="294"/>
      <c r="H16" s="294"/>
      <c r="I16" s="371"/>
      <c r="J16" s="156"/>
      <c r="K16" s="156"/>
    </row>
    <row r="17" spans="1:11" x14ac:dyDescent="0.2">
      <c r="A17" s="341"/>
      <c r="B17" s="301"/>
      <c r="C17" s="293"/>
      <c r="D17" s="294"/>
      <c r="E17" s="293"/>
      <c r="F17" s="294"/>
      <c r="G17" s="293"/>
      <c r="H17" s="294"/>
      <c r="I17" s="370"/>
      <c r="J17" s="156"/>
      <c r="K17" s="297">
        <f>SUM(C17:I17)</f>
        <v>0</v>
      </c>
    </row>
  </sheetData>
  <protectedRanges>
    <protectedRange sqref="A11:I17" name="Range1"/>
  </protectedRanges>
  <phoneticPr fontId="0" type="noConversion"/>
  <hyperlinks>
    <hyperlink ref="A1" location="Index!A1" display="#Index!A1" xr:uid="{00000000-0004-0000-1C00-000000000000}"/>
  </hyperlinks>
  <printOptions horizontalCentered="1"/>
  <pageMargins left="0.75" right="0.75" top="1.18" bottom="1" header="0.5" footer="0.5"/>
  <pageSetup orientation="portrait" blackAndWhite="1" r:id="rId1"/>
  <headerFooter alignWithMargins="0">
    <oddFooter>&amp;C&amp;F--&amp;A: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53"/>
  <sheetViews>
    <sheetView zoomScaleNormal="100" workbookViewId="0">
      <selection activeCell="B3" sqref="B3"/>
    </sheetView>
  </sheetViews>
  <sheetFormatPr defaultColWidth="9.28515625" defaultRowHeight="12.75" x14ac:dyDescent="0.2"/>
  <cols>
    <col min="1" max="1" width="98" style="25" customWidth="1"/>
    <col min="2" max="2" width="1.7109375" style="25" customWidth="1"/>
    <col min="3" max="16384" width="9.28515625" style="25"/>
  </cols>
  <sheetData>
    <row r="1" spans="1:1" x14ac:dyDescent="0.2">
      <c r="A1" s="29" t="s">
        <v>188</v>
      </c>
    </row>
    <row r="2" spans="1:1" ht="15.75" x14ac:dyDescent="0.25">
      <c r="A2" s="30" t="s">
        <v>300</v>
      </c>
    </row>
    <row r="4" spans="1:1" ht="409.5" customHeight="1" x14ac:dyDescent="0.2">
      <c r="A4" s="31" t="s">
        <v>190</v>
      </c>
    </row>
    <row r="5" spans="1:1" ht="14.25" x14ac:dyDescent="0.2">
      <c r="A5" s="32"/>
    </row>
    <row r="6" spans="1:1" ht="14.25" x14ac:dyDescent="0.2">
      <c r="A6" s="32"/>
    </row>
    <row r="7" spans="1:1" ht="14.25" x14ac:dyDescent="0.2">
      <c r="A7" s="32"/>
    </row>
    <row r="8" spans="1:1" ht="14.25" x14ac:dyDescent="0.2">
      <c r="A8" s="33"/>
    </row>
    <row r="9" spans="1:1" ht="14.25" x14ac:dyDescent="0.2">
      <c r="A9" s="33"/>
    </row>
    <row r="10" spans="1:1" ht="14.25" x14ac:dyDescent="0.2">
      <c r="A10" s="33"/>
    </row>
    <row r="11" spans="1:1" ht="14.25" x14ac:dyDescent="0.2">
      <c r="A11" s="33"/>
    </row>
    <row r="12" spans="1:1" ht="14.25" x14ac:dyDescent="0.2">
      <c r="A12" s="33"/>
    </row>
    <row r="13" spans="1:1" ht="14.25" x14ac:dyDescent="0.2">
      <c r="A13" s="33"/>
    </row>
    <row r="14" spans="1:1" ht="14.25" x14ac:dyDescent="0.2">
      <c r="A14" s="33"/>
    </row>
    <row r="15" spans="1:1" ht="14.25" x14ac:dyDescent="0.2">
      <c r="A15" s="33"/>
    </row>
    <row r="16" spans="1:1" ht="14.25" x14ac:dyDescent="0.2">
      <c r="A16" s="33"/>
    </row>
    <row r="17" spans="1:1" ht="14.25" x14ac:dyDescent="0.2">
      <c r="A17" s="33"/>
    </row>
    <row r="18" spans="1:1" ht="14.25" x14ac:dyDescent="0.2">
      <c r="A18" s="33"/>
    </row>
    <row r="19" spans="1:1" ht="14.25" x14ac:dyDescent="0.2">
      <c r="A19" s="33"/>
    </row>
    <row r="20" spans="1:1" ht="14.25" x14ac:dyDescent="0.2">
      <c r="A20" s="33"/>
    </row>
    <row r="21" spans="1:1" ht="14.25" x14ac:dyDescent="0.2">
      <c r="A21" s="33"/>
    </row>
    <row r="22" spans="1:1" ht="14.25" x14ac:dyDescent="0.2">
      <c r="A22" s="33"/>
    </row>
    <row r="23" spans="1:1" ht="14.25" x14ac:dyDescent="0.2">
      <c r="A23" s="33"/>
    </row>
    <row r="24" spans="1:1" ht="14.25" x14ac:dyDescent="0.2">
      <c r="A24" s="33"/>
    </row>
    <row r="25" spans="1:1" ht="14.25" x14ac:dyDescent="0.2">
      <c r="A25" s="33"/>
    </row>
    <row r="26" spans="1:1" ht="14.25" x14ac:dyDescent="0.2">
      <c r="A26" s="33"/>
    </row>
    <row r="27" spans="1:1" ht="14.25" x14ac:dyDescent="0.2">
      <c r="A27" s="33"/>
    </row>
    <row r="28" spans="1:1" ht="14.25" x14ac:dyDescent="0.2">
      <c r="A28" s="33"/>
    </row>
    <row r="29" spans="1:1" ht="14.25" x14ac:dyDescent="0.2">
      <c r="A29" s="33"/>
    </row>
    <row r="30" spans="1:1" ht="14.25" x14ac:dyDescent="0.2">
      <c r="A30" s="33"/>
    </row>
    <row r="31" spans="1:1" ht="14.25" x14ac:dyDescent="0.2">
      <c r="A31" s="33"/>
    </row>
    <row r="32" spans="1:1" ht="14.25" x14ac:dyDescent="0.2">
      <c r="A32" s="33"/>
    </row>
    <row r="33" spans="1:1" ht="14.25" x14ac:dyDescent="0.2">
      <c r="A33" s="33"/>
    </row>
    <row r="34" spans="1:1" ht="14.25" x14ac:dyDescent="0.2">
      <c r="A34" s="33"/>
    </row>
    <row r="35" spans="1:1" ht="14.25" x14ac:dyDescent="0.2">
      <c r="A35" s="33"/>
    </row>
    <row r="36" spans="1:1" ht="14.25" x14ac:dyDescent="0.2">
      <c r="A36" s="33"/>
    </row>
    <row r="37" spans="1:1" ht="14.25" x14ac:dyDescent="0.2">
      <c r="A37" s="33"/>
    </row>
    <row r="38" spans="1:1" ht="14.25" x14ac:dyDescent="0.2">
      <c r="A38" s="33"/>
    </row>
    <row r="39" spans="1:1" ht="14.25" x14ac:dyDescent="0.2">
      <c r="A39" s="33"/>
    </row>
    <row r="40" spans="1:1" ht="14.25" x14ac:dyDescent="0.2">
      <c r="A40" s="33"/>
    </row>
    <row r="41" spans="1:1" ht="14.25" x14ac:dyDescent="0.2">
      <c r="A41" s="33"/>
    </row>
    <row r="42" spans="1:1" ht="14.25" x14ac:dyDescent="0.2">
      <c r="A42" s="33"/>
    </row>
    <row r="43" spans="1:1" ht="14.25" x14ac:dyDescent="0.2">
      <c r="A43" s="33"/>
    </row>
    <row r="44" spans="1:1" ht="14.25" x14ac:dyDescent="0.2">
      <c r="A44" s="33"/>
    </row>
    <row r="45" spans="1:1" ht="14.25" x14ac:dyDescent="0.2">
      <c r="A45" s="33"/>
    </row>
    <row r="46" spans="1:1" ht="14.25" x14ac:dyDescent="0.2">
      <c r="A46" s="33"/>
    </row>
    <row r="47" spans="1:1" ht="14.25" x14ac:dyDescent="0.2">
      <c r="A47" s="33"/>
    </row>
    <row r="48" spans="1:1" ht="14.25" x14ac:dyDescent="0.2">
      <c r="A48" s="33"/>
    </row>
    <row r="49" spans="1:1" ht="14.25" x14ac:dyDescent="0.2">
      <c r="A49" s="33"/>
    </row>
    <row r="50" spans="1:1" ht="14.25" x14ac:dyDescent="0.2">
      <c r="A50" s="33"/>
    </row>
    <row r="51" spans="1:1" ht="14.25" x14ac:dyDescent="0.2">
      <c r="A51" s="33"/>
    </row>
    <row r="52" spans="1:1" ht="14.25" x14ac:dyDescent="0.2">
      <c r="A52" s="33"/>
    </row>
    <row r="53" spans="1:1" ht="14.25" x14ac:dyDescent="0.2">
      <c r="A53" s="33"/>
    </row>
  </sheetData>
  <phoneticPr fontId="0" type="noConversion"/>
  <hyperlinks>
    <hyperlink ref="A1" location="Index!A1" display="#Index!A1" xr:uid="{56AC1DBF-2379-4006-B3CD-92FDA1481E00}"/>
  </hyperlinks>
  <printOptions horizontalCentered="1"/>
  <pageMargins left="0.75" right="0.75" top="1" bottom="1" header="0.5" footer="0.5"/>
  <pageSetup scale="97" orientation="portrait" blackAndWhite="1" r:id="rId1"/>
  <headerFooter alignWithMargins="0">
    <oddFooter>&amp;C&amp;F--&amp;A:  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4"/>
  <sheetViews>
    <sheetView zoomScaleNormal="100" workbookViewId="0">
      <selection activeCell="B5" sqref="B5"/>
    </sheetView>
  </sheetViews>
  <sheetFormatPr defaultColWidth="9.28515625" defaultRowHeight="12.75" x14ac:dyDescent="0.2"/>
  <cols>
    <col min="1" max="1" width="70.140625" style="226" customWidth="1"/>
    <col min="2" max="2" width="1.7109375" style="25" customWidth="1"/>
    <col min="3" max="16384" width="9.28515625" style="25"/>
  </cols>
  <sheetData>
    <row r="1" spans="1:1" ht="12.75" customHeight="1" x14ac:dyDescent="0.2">
      <c r="A1" s="29" t="s">
        <v>188</v>
      </c>
    </row>
    <row r="2" spans="1:1" ht="47.25" x14ac:dyDescent="0.2">
      <c r="A2" s="222" t="s">
        <v>263</v>
      </c>
    </row>
    <row r="3" spans="1:1" ht="16.5" customHeight="1" x14ac:dyDescent="0.2"/>
    <row r="4" spans="1:1" ht="88.5" customHeight="1" x14ac:dyDescent="0.2">
      <c r="A4" s="31" t="s">
        <v>279</v>
      </c>
    </row>
  </sheetData>
  <phoneticPr fontId="0" type="noConversion"/>
  <hyperlinks>
    <hyperlink ref="A1" location="Index!A1" display="#Index!A1" xr:uid="{00000000-0004-0000-1D00-000000000000}"/>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indexed="10"/>
    <pageSetUpPr fitToPage="1"/>
  </sheetPr>
  <dimension ref="A1:F34"/>
  <sheetViews>
    <sheetView showGridLines="0" zoomScaleNormal="100" workbookViewId="0">
      <selection activeCell="B3" sqref="B3"/>
    </sheetView>
  </sheetViews>
  <sheetFormatPr defaultColWidth="9.28515625" defaultRowHeight="12.75" x14ac:dyDescent="0.2"/>
  <cols>
    <col min="1" max="1" width="57" style="247" customWidth="1"/>
    <col min="2" max="2" width="1.42578125" style="239" customWidth="1"/>
    <col min="3" max="3" width="14.7109375" style="239" customWidth="1"/>
    <col min="4" max="4" width="1.42578125" style="240" customWidth="1"/>
    <col min="5" max="5" width="36.7109375" style="239" customWidth="1"/>
    <col min="6" max="6" width="9.28515625" style="241" customWidth="1"/>
    <col min="7" max="16384" width="9.28515625" style="239"/>
  </cols>
  <sheetData>
    <row r="1" spans="1:6" x14ac:dyDescent="0.2">
      <c r="A1" s="29" t="s">
        <v>188</v>
      </c>
    </row>
    <row r="2" spans="1:6" s="1" customFormat="1" ht="15.75" x14ac:dyDescent="0.25">
      <c r="A2" s="165" t="s">
        <v>258</v>
      </c>
      <c r="B2" s="10"/>
      <c r="C2" s="10"/>
      <c r="D2" s="11"/>
      <c r="F2" s="3"/>
    </row>
    <row r="3" spans="1:6" x14ac:dyDescent="0.2">
      <c r="A3" s="242"/>
      <c r="B3" s="12"/>
      <c r="C3" s="12"/>
      <c r="D3" s="13"/>
    </row>
    <row r="4" spans="1:6" ht="14.25" x14ac:dyDescent="0.2">
      <c r="A4" s="190"/>
      <c r="B4" s="372"/>
      <c r="C4" s="14"/>
      <c r="D4" s="15" t="s">
        <v>34</v>
      </c>
    </row>
    <row r="5" spans="1:6" s="25" customFormat="1" x14ac:dyDescent="0.2">
      <c r="C5" s="243" t="str">
        <f>+'A-Loan Prog List'!A3</f>
        <v>FY 2024</v>
      </c>
    </row>
    <row r="6" spans="1:6" s="25" customFormat="1" ht="6.95" customHeight="1" x14ac:dyDescent="0.2"/>
    <row r="7" spans="1:6" s="25" customFormat="1" ht="14.65" customHeight="1" x14ac:dyDescent="0.2">
      <c r="A7" s="19" t="s">
        <v>162</v>
      </c>
      <c r="C7" s="244"/>
    </row>
    <row r="8" spans="1:6" s="25" customFormat="1" ht="6.95" customHeight="1" x14ac:dyDescent="0.2">
      <c r="A8" s="19"/>
      <c r="C8" s="245"/>
    </row>
    <row r="9" spans="1:6" s="25" customFormat="1" x14ac:dyDescent="0.2">
      <c r="A9" s="25" t="s">
        <v>163</v>
      </c>
      <c r="C9" s="244"/>
    </row>
    <row r="10" spans="1:6" s="25" customFormat="1" ht="6.95" customHeight="1" x14ac:dyDescent="0.2">
      <c r="C10" s="245"/>
    </row>
    <row r="11" spans="1:6" s="25" customFormat="1" x14ac:dyDescent="0.2">
      <c r="A11" s="25" t="s">
        <v>164</v>
      </c>
      <c r="C11" s="244"/>
    </row>
    <row r="12" spans="1:6" s="25" customFormat="1" ht="6.95" customHeight="1" x14ac:dyDescent="0.2">
      <c r="C12" s="245"/>
    </row>
    <row r="13" spans="1:6" s="25" customFormat="1" x14ac:dyDescent="0.2">
      <c r="A13" s="25" t="s">
        <v>165</v>
      </c>
      <c r="C13" s="244"/>
    </row>
    <row r="14" spans="1:6" s="25" customFormat="1" ht="6.95" customHeight="1" x14ac:dyDescent="0.2">
      <c r="C14" s="245"/>
    </row>
    <row r="15" spans="1:6" s="25" customFormat="1" x14ac:dyDescent="0.2">
      <c r="A15" s="25" t="s">
        <v>166</v>
      </c>
      <c r="C15" s="244"/>
    </row>
    <row r="16" spans="1:6" s="25" customFormat="1" ht="6.95" customHeight="1" x14ac:dyDescent="0.2">
      <c r="C16" s="245"/>
    </row>
    <row r="17" spans="1:3" s="25" customFormat="1" x14ac:dyDescent="0.2">
      <c r="A17" s="25" t="s">
        <v>150</v>
      </c>
      <c r="C17" s="244"/>
    </row>
    <row r="18" spans="1:3" s="25" customFormat="1" ht="6.95" customHeight="1" x14ac:dyDescent="0.2">
      <c r="C18" s="245"/>
    </row>
    <row r="19" spans="1:3" s="25" customFormat="1" ht="16.149999999999999" customHeight="1" x14ac:dyDescent="0.2">
      <c r="A19" s="25" t="s">
        <v>151</v>
      </c>
      <c r="C19" s="244"/>
    </row>
    <row r="20" spans="1:3" s="25" customFormat="1" ht="6.95" customHeight="1" x14ac:dyDescent="0.2">
      <c r="C20" s="245"/>
    </row>
    <row r="21" spans="1:3" s="25" customFormat="1" x14ac:dyDescent="0.2">
      <c r="A21" s="25" t="s">
        <v>152</v>
      </c>
      <c r="C21" s="244"/>
    </row>
    <row r="22" spans="1:3" s="25" customFormat="1" ht="6.95" customHeight="1" x14ac:dyDescent="0.2">
      <c r="C22" s="245"/>
    </row>
    <row r="23" spans="1:3" s="25" customFormat="1" x14ac:dyDescent="0.2">
      <c r="A23" s="25" t="s">
        <v>153</v>
      </c>
      <c r="C23" s="244"/>
    </row>
    <row r="24" spans="1:3" s="25" customFormat="1" ht="6.95" customHeight="1" x14ac:dyDescent="0.2">
      <c r="C24" s="245"/>
    </row>
    <row r="25" spans="1:3" s="25" customFormat="1" ht="16.149999999999999" customHeight="1" x14ac:dyDescent="0.2">
      <c r="A25" s="25" t="s">
        <v>154</v>
      </c>
      <c r="C25" s="244"/>
    </row>
    <row r="26" spans="1:3" s="25" customFormat="1" ht="6.95" customHeight="1" x14ac:dyDescent="0.2">
      <c r="C26" s="245"/>
    </row>
    <row r="27" spans="1:3" s="25" customFormat="1" ht="16.149999999999999" customHeight="1" x14ac:dyDescent="0.2">
      <c r="A27" s="25" t="s">
        <v>155</v>
      </c>
      <c r="C27" s="244"/>
    </row>
    <row r="28" spans="1:3" s="25" customFormat="1" ht="6.95" customHeight="1" x14ac:dyDescent="0.2">
      <c r="C28" s="245"/>
    </row>
    <row r="29" spans="1:3" s="25" customFormat="1" x14ac:dyDescent="0.2">
      <c r="A29" s="25" t="s">
        <v>167</v>
      </c>
      <c r="C29" s="244"/>
    </row>
    <row r="30" spans="1:3" s="25" customFormat="1" ht="6.95" customHeight="1" x14ac:dyDescent="0.2">
      <c r="C30" s="245"/>
    </row>
    <row r="31" spans="1:3" s="25" customFormat="1" x14ac:dyDescent="0.2">
      <c r="A31" s="25" t="s">
        <v>19</v>
      </c>
      <c r="C31" s="244"/>
    </row>
    <row r="32" spans="1:3" s="25" customFormat="1" ht="6.95" customHeight="1" x14ac:dyDescent="0.2">
      <c r="C32" s="263"/>
    </row>
    <row r="33" spans="1:3" s="25" customFormat="1" ht="13.5" thickBot="1" x14ac:dyDescent="0.25">
      <c r="A33" s="19" t="s">
        <v>168</v>
      </c>
      <c r="C33" s="246">
        <f>+C7+C9+C11+C13+C15+C17+C19+C21+C23+C25+C27+C29+C31</f>
        <v>0</v>
      </c>
    </row>
    <row r="34" spans="1:3" ht="13.5" thickTop="1" x14ac:dyDescent="0.2"/>
  </sheetData>
  <protectedRanges>
    <protectedRange sqref="C12:C13 C23 C31" name="Range1_1"/>
    <protectedRange sqref="C14 C24 C32" name="Range1_2"/>
    <protectedRange sqref="C15:C16 C25:C28 C19:C20" name="Range1_3"/>
    <protectedRange sqref="C17:C18 C29:C30 C21:C22" name="Range1_4"/>
    <protectedRange sqref="C7:C8" name="Range1_5"/>
  </protectedRanges>
  <phoneticPr fontId="0" type="noConversion"/>
  <hyperlinks>
    <hyperlink ref="A1" location="Index!A1" display="#Index!A1" xr:uid="{00000000-0004-0000-1E00-000000000000}"/>
  </hyperlinks>
  <printOptions horizontalCentered="1"/>
  <pageMargins left="0.5" right="0.25" top="1" bottom="1" header="0.5" footer="0.5"/>
  <pageSetup paperSize="5" orientation="landscape" r:id="rId1"/>
  <headerFooter alignWithMargins="0">
    <oddFooter>&amp;C&amp;F--&amp;A:  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A4"/>
  <sheetViews>
    <sheetView zoomScaleNormal="100" workbookViewId="0">
      <selection activeCell="B3" sqref="B3"/>
    </sheetView>
  </sheetViews>
  <sheetFormatPr defaultColWidth="9.140625" defaultRowHeight="12.75" x14ac:dyDescent="0.2"/>
  <cols>
    <col min="1" max="1" width="44.42578125" style="226" customWidth="1"/>
    <col min="2" max="2" width="1.5703125" style="25" customWidth="1"/>
    <col min="3" max="16384" width="9.140625" style="25"/>
  </cols>
  <sheetData>
    <row r="1" spans="1:1" ht="13.5" customHeight="1" x14ac:dyDescent="0.2">
      <c r="A1" s="29" t="s">
        <v>188</v>
      </c>
    </row>
    <row r="2" spans="1:1" ht="31.5" x14ac:dyDescent="0.2">
      <c r="A2" s="222" t="s">
        <v>261</v>
      </c>
    </row>
    <row r="4" spans="1:1" ht="91.5" customHeight="1" x14ac:dyDescent="0.2">
      <c r="A4" s="31" t="s">
        <v>280</v>
      </c>
    </row>
  </sheetData>
  <phoneticPr fontId="0" type="noConversion"/>
  <hyperlinks>
    <hyperlink ref="A1" location="Index!A1" display="#Index!A1" xr:uid="{00000000-0004-0000-1F00-000000000000}"/>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pageSetUpPr fitToPage="1"/>
  </sheetPr>
  <dimension ref="A1:H47"/>
  <sheetViews>
    <sheetView showGridLines="0" zoomScaleNormal="100" workbookViewId="0">
      <selection activeCell="C3" sqref="C3"/>
    </sheetView>
  </sheetViews>
  <sheetFormatPr defaultColWidth="9.28515625" defaultRowHeight="12.75" x14ac:dyDescent="0.2"/>
  <cols>
    <col min="1" max="1" width="44.5703125" style="9" customWidth="1"/>
    <col min="2" max="2" width="11.7109375" style="5" customWidth="1"/>
    <col min="3" max="3" width="0.7109375" style="5" customWidth="1"/>
    <col min="4" max="4" width="15.5703125" style="5" customWidth="1"/>
    <col min="5" max="5" width="0.7109375" style="5" customWidth="1"/>
    <col min="6" max="6" width="14.7109375" style="5" customWidth="1"/>
    <col min="7" max="7" width="1.7109375" style="5" customWidth="1"/>
    <col min="8" max="8" width="9.28515625" style="5"/>
    <col min="9" max="9" width="11.7109375" style="5" customWidth="1"/>
    <col min="10" max="16384" width="9.28515625" style="5"/>
  </cols>
  <sheetData>
    <row r="1" spans="1:8" x14ac:dyDescent="0.2">
      <c r="A1" s="29" t="s">
        <v>188</v>
      </c>
    </row>
    <row r="2" spans="1:8" ht="15.75" x14ac:dyDescent="0.25">
      <c r="A2" s="72" t="s">
        <v>259</v>
      </c>
    </row>
    <row r="3" spans="1:8" ht="15.75" x14ac:dyDescent="0.25">
      <c r="A3" s="72"/>
    </row>
    <row r="5" spans="1:8" x14ac:dyDescent="0.2">
      <c r="A5" s="199" t="s">
        <v>42</v>
      </c>
      <c r="F5" s="109" t="str">
        <f>+'A-Loan Prog List'!A3</f>
        <v>FY 2024</v>
      </c>
      <c r="H5" s="112"/>
    </row>
    <row r="6" spans="1:8" ht="6.95" customHeight="1" x14ac:dyDescent="0.2">
      <c r="A6" s="248"/>
      <c r="F6" s="358"/>
      <c r="H6" s="112"/>
    </row>
    <row r="7" spans="1:8" x14ac:dyDescent="0.2">
      <c r="A7" s="250" t="s">
        <v>72</v>
      </c>
      <c r="B7" s="245"/>
      <c r="C7" s="245"/>
      <c r="D7" s="245"/>
      <c r="E7" s="245"/>
      <c r="F7" s="373"/>
      <c r="H7" s="112"/>
    </row>
    <row r="8" spans="1:8" ht="6.95" customHeight="1" x14ac:dyDescent="0.2">
      <c r="A8" s="250"/>
      <c r="F8" s="301"/>
      <c r="H8" s="112"/>
    </row>
    <row r="9" spans="1:8" x14ac:dyDescent="0.2">
      <c r="A9" s="250" t="s">
        <v>82</v>
      </c>
      <c r="B9" s="245"/>
      <c r="C9" s="245"/>
      <c r="D9" s="245"/>
      <c r="E9" s="245"/>
      <c r="F9" s="373"/>
      <c r="H9" s="112"/>
    </row>
    <row r="10" spans="1:8" ht="6.95" customHeight="1" x14ac:dyDescent="0.2">
      <c r="F10" s="358"/>
      <c r="H10" s="112"/>
    </row>
    <row r="11" spans="1:8" x14ac:dyDescent="0.2">
      <c r="A11" s="250" t="s">
        <v>73</v>
      </c>
      <c r="B11" s="245"/>
      <c r="C11" s="245"/>
      <c r="D11" s="245"/>
      <c r="E11" s="245"/>
      <c r="F11" s="373"/>
      <c r="H11" s="112"/>
    </row>
    <row r="12" spans="1:8" ht="6.95" customHeight="1" x14ac:dyDescent="0.2">
      <c r="A12" s="250"/>
      <c r="F12" s="301"/>
      <c r="H12" s="112"/>
    </row>
    <row r="13" spans="1:8" x14ac:dyDescent="0.2">
      <c r="A13" s="249" t="s">
        <v>11</v>
      </c>
      <c r="B13" s="245"/>
      <c r="C13" s="245"/>
      <c r="D13" s="245"/>
      <c r="E13" s="245"/>
      <c r="F13" s="373"/>
      <c r="H13" s="112"/>
    </row>
    <row r="14" spans="1:8" ht="6.95" customHeight="1" x14ac:dyDescent="0.2">
      <c r="F14" s="358"/>
      <c r="H14" s="112"/>
    </row>
    <row r="15" spans="1:8" x14ac:dyDescent="0.2">
      <c r="A15" s="250" t="s">
        <v>56</v>
      </c>
      <c r="B15" s="245"/>
      <c r="C15" s="245"/>
      <c r="D15" s="245"/>
      <c r="E15" s="245"/>
      <c r="F15" s="373"/>
      <c r="H15" s="112"/>
    </row>
    <row r="16" spans="1:8" ht="6.95" customHeight="1" x14ac:dyDescent="0.2">
      <c r="F16" s="358"/>
      <c r="H16" s="112"/>
    </row>
    <row r="17" spans="1:8" x14ac:dyDescent="0.2">
      <c r="A17" s="250" t="s">
        <v>60</v>
      </c>
      <c r="B17" s="245"/>
      <c r="C17" s="245"/>
      <c r="D17" s="245"/>
      <c r="E17" s="245"/>
      <c r="F17" s="373"/>
      <c r="H17" s="112"/>
    </row>
    <row r="18" spans="1:8" ht="6.95" customHeight="1" x14ac:dyDescent="0.2">
      <c r="F18" s="358"/>
      <c r="H18" s="112"/>
    </row>
    <row r="19" spans="1:8" x14ac:dyDescent="0.2">
      <c r="A19" s="250" t="s">
        <v>12</v>
      </c>
      <c r="B19" s="245"/>
      <c r="C19" s="245"/>
      <c r="D19" s="245"/>
      <c r="E19" s="245"/>
      <c r="F19" s="373"/>
      <c r="H19" s="112"/>
    </row>
    <row r="20" spans="1:8" ht="7.9" customHeight="1" x14ac:dyDescent="0.2">
      <c r="A20" s="88"/>
      <c r="F20" s="358"/>
      <c r="H20" s="112"/>
    </row>
    <row r="21" spans="1:8" x14ac:dyDescent="0.2">
      <c r="A21" s="250" t="s">
        <v>111</v>
      </c>
      <c r="B21" s="245"/>
      <c r="C21" s="245"/>
      <c r="D21" s="245"/>
      <c r="E21" s="245"/>
      <c r="F21" s="373"/>
      <c r="H21" s="112"/>
    </row>
    <row r="22" spans="1:8" ht="6.95" customHeight="1" x14ac:dyDescent="0.2">
      <c r="A22" s="250"/>
      <c r="F22" s="301"/>
      <c r="H22" s="112"/>
    </row>
    <row r="23" spans="1:8" x14ac:dyDescent="0.2">
      <c r="A23" s="250" t="s">
        <v>55</v>
      </c>
      <c r="B23" s="245"/>
      <c r="C23" s="245"/>
      <c r="D23" s="245"/>
      <c r="E23" s="245"/>
      <c r="F23" s="373"/>
      <c r="H23" s="112"/>
    </row>
    <row r="24" spans="1:8" ht="6.95" customHeight="1" x14ac:dyDescent="0.2">
      <c r="F24" s="358"/>
      <c r="H24" s="112"/>
    </row>
    <row r="25" spans="1:8" x14ac:dyDescent="0.2">
      <c r="A25" s="249" t="s">
        <v>63</v>
      </c>
      <c r="B25" s="245"/>
      <c r="C25" s="245"/>
      <c r="D25" s="245"/>
      <c r="E25" s="245"/>
      <c r="F25" s="373"/>
      <c r="H25" s="112"/>
    </row>
    <row r="26" spans="1:8" ht="6.95" customHeight="1" x14ac:dyDescent="0.2">
      <c r="F26" s="358"/>
      <c r="H26" s="112"/>
    </row>
    <row r="27" spans="1:8" x14ac:dyDescent="0.2">
      <c r="A27" s="250" t="s">
        <v>44</v>
      </c>
      <c r="B27" s="245"/>
      <c r="C27" s="245"/>
      <c r="D27" s="245"/>
      <c r="E27" s="245"/>
      <c r="F27" s="373"/>
      <c r="H27" s="112"/>
    </row>
    <row r="28" spans="1:8" ht="6.95" customHeight="1" x14ac:dyDescent="0.2">
      <c r="F28" s="358"/>
      <c r="H28" s="112"/>
    </row>
    <row r="29" spans="1:8" x14ac:dyDescent="0.2">
      <c r="A29" s="250" t="s">
        <v>62</v>
      </c>
      <c r="B29" s="245"/>
      <c r="C29" s="245"/>
      <c r="D29" s="245"/>
      <c r="E29" s="245"/>
      <c r="F29" s="373"/>
      <c r="H29" s="112"/>
    </row>
    <row r="30" spans="1:8" ht="6.95" customHeight="1" x14ac:dyDescent="0.2">
      <c r="F30" s="358"/>
      <c r="H30" s="112"/>
    </row>
    <row r="31" spans="1:8" x14ac:dyDescent="0.2">
      <c r="A31" s="250" t="s">
        <v>75</v>
      </c>
      <c r="B31" s="245"/>
      <c r="C31" s="245"/>
      <c r="D31" s="245"/>
      <c r="E31" s="245"/>
      <c r="F31" s="373"/>
      <c r="H31" s="112"/>
    </row>
    <row r="32" spans="1:8" ht="8.1" customHeight="1" x14ac:dyDescent="0.2">
      <c r="F32" s="358"/>
      <c r="H32" s="112"/>
    </row>
    <row r="33" spans="1:8" x14ac:dyDescent="0.2">
      <c r="A33" s="250" t="s">
        <v>61</v>
      </c>
      <c r="B33" s="245"/>
      <c r="C33" s="245"/>
      <c r="D33" s="245"/>
      <c r="E33" s="245"/>
      <c r="F33" s="373"/>
      <c r="H33" s="112"/>
    </row>
    <row r="34" spans="1:8" ht="6.95" customHeight="1" x14ac:dyDescent="0.2">
      <c r="F34" s="358"/>
      <c r="H34" s="112"/>
    </row>
    <row r="35" spans="1:8" x14ac:dyDescent="0.2">
      <c r="A35" s="251"/>
      <c r="B35" s="245"/>
      <c r="C35" s="245"/>
      <c r="D35" s="245"/>
      <c r="E35" s="245"/>
      <c r="F35" s="373"/>
      <c r="H35" s="112"/>
    </row>
    <row r="36" spans="1:8" ht="6.95" customHeight="1" x14ac:dyDescent="0.2">
      <c r="F36" s="112"/>
      <c r="H36" s="112"/>
    </row>
    <row r="37" spans="1:8" ht="19.5" customHeight="1" thickBot="1" x14ac:dyDescent="0.25">
      <c r="A37" s="9" t="s">
        <v>23</v>
      </c>
      <c r="F37" s="252">
        <f>SUM(F6:F36)</f>
        <v>0</v>
      </c>
      <c r="H37" s="253"/>
    </row>
    <row r="38" spans="1:8" ht="13.5" thickTop="1" x14ac:dyDescent="0.2"/>
    <row r="39" spans="1:8" x14ac:dyDescent="0.2">
      <c r="A39" s="104"/>
    </row>
    <row r="40" spans="1:8" x14ac:dyDescent="0.2">
      <c r="A40" s="199" t="s">
        <v>22</v>
      </c>
      <c r="F40" s="109" t="str">
        <f>+F5</f>
        <v>FY 2024</v>
      </c>
      <c r="H40" s="112"/>
    </row>
    <row r="41" spans="1:8" ht="6.95" customHeight="1" x14ac:dyDescent="0.2">
      <c r="A41" s="248"/>
      <c r="F41" s="358"/>
      <c r="H41" s="112"/>
    </row>
    <row r="42" spans="1:8" x14ac:dyDescent="0.2">
      <c r="A42" s="250" t="s">
        <v>18</v>
      </c>
      <c r="B42" s="245"/>
      <c r="C42" s="245"/>
      <c r="D42" s="245"/>
      <c r="E42" s="245"/>
      <c r="F42" s="373"/>
    </row>
    <row r="43" spans="1:8" ht="6.95" customHeight="1" x14ac:dyDescent="0.2">
      <c r="F43" s="358"/>
      <c r="H43" s="112"/>
    </row>
    <row r="44" spans="1:8" x14ac:dyDescent="0.2">
      <c r="A44" s="254"/>
      <c r="B44" s="245"/>
      <c r="C44" s="245"/>
      <c r="D44" s="245"/>
      <c r="E44" s="245"/>
      <c r="F44" s="373"/>
    </row>
    <row r="45" spans="1:8" ht="8.1" customHeight="1" x14ac:dyDescent="0.2">
      <c r="A45" s="233"/>
      <c r="F45" s="374"/>
    </row>
    <row r="46" spans="1:8" ht="13.5" thickBot="1" x14ac:dyDescent="0.25">
      <c r="A46" s="9" t="s">
        <v>23</v>
      </c>
      <c r="F46" s="255">
        <f>SUM(F41:F45)</f>
        <v>0</v>
      </c>
      <c r="H46" s="253"/>
    </row>
    <row r="47" spans="1:8" ht="13.5" thickTop="1" x14ac:dyDescent="0.2"/>
  </sheetData>
  <protectedRanges>
    <protectedRange sqref="A35 F33:F36 F7:F31 F42:F45" name="Range1"/>
  </protectedRanges>
  <phoneticPr fontId="0" type="noConversion"/>
  <hyperlinks>
    <hyperlink ref="A1" location="Index!A1" display="#Index!A1" xr:uid="{00000000-0004-0000-2000-000000000000}"/>
  </hyperlinks>
  <printOptions horizontalCentered="1"/>
  <pageMargins left="0.75" right="0.75" top="1" bottom="1" header="0.5" footer="0.25"/>
  <pageSetup orientation="portrait" blackAndWhite="1" r:id="rId1"/>
  <headerFooter alignWithMargins="0">
    <oddFooter>&amp;C&amp;F--&amp;A:  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6"/>
  <sheetViews>
    <sheetView zoomScaleNormal="100" workbookViewId="0">
      <selection activeCell="B5" sqref="B5"/>
    </sheetView>
  </sheetViews>
  <sheetFormatPr defaultColWidth="9.140625" defaultRowHeight="12.75" x14ac:dyDescent="0.2"/>
  <cols>
    <col min="1" max="1" width="64.5703125" style="25" customWidth="1"/>
    <col min="2" max="2" width="1.7109375" style="25" customWidth="1"/>
    <col min="3" max="16384" width="9.140625" style="25"/>
  </cols>
  <sheetData>
    <row r="1" spans="1:1" x14ac:dyDescent="0.2">
      <c r="A1" s="29" t="s">
        <v>188</v>
      </c>
    </row>
    <row r="2" spans="1:1" ht="18.95" customHeight="1" x14ac:dyDescent="0.2">
      <c r="A2" s="256" t="s">
        <v>262</v>
      </c>
    </row>
    <row r="4" spans="1:1" ht="58.5" customHeight="1" x14ac:dyDescent="0.2">
      <c r="A4" s="257" t="s">
        <v>281</v>
      </c>
    </row>
    <row r="6" spans="1:1" ht="79.5" customHeight="1" x14ac:dyDescent="0.2">
      <c r="A6" s="257" t="s">
        <v>197</v>
      </c>
    </row>
  </sheetData>
  <hyperlinks>
    <hyperlink ref="A1" location="Index!A1" display="#Index!A1" xr:uid="{00000000-0004-0000-2100-000000000000}"/>
  </hyperlinks>
  <pageMargins left="0.7" right="0.7" top="0.75" bottom="0.75" header="0.3" footer="0.3"/>
  <pageSetup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E50"/>
  <sheetViews>
    <sheetView showGridLines="0" zoomScaleNormal="100" workbookViewId="0">
      <selection activeCell="B14" sqref="B14"/>
    </sheetView>
  </sheetViews>
  <sheetFormatPr defaultColWidth="9.140625" defaultRowHeight="12.75" x14ac:dyDescent="0.2"/>
  <cols>
    <col min="1" max="1" width="42.140625" style="25" bestFit="1" customWidth="1"/>
    <col min="2" max="2" width="2.7109375" style="25" customWidth="1"/>
    <col min="3" max="3" width="18.140625" style="25" customWidth="1"/>
    <col min="4" max="4" width="2.5703125" style="25" customWidth="1"/>
    <col min="5" max="5" width="96.140625" style="16" customWidth="1"/>
    <col min="6" max="6" width="1.7109375" style="25" customWidth="1"/>
    <col min="7" max="16384" width="9.140625" style="25"/>
  </cols>
  <sheetData>
    <row r="1" spans="1:5" x14ac:dyDescent="0.2">
      <c r="A1" s="29" t="s">
        <v>188</v>
      </c>
      <c r="C1" s="376" t="s">
        <v>210</v>
      </c>
    </row>
    <row r="2" spans="1:5" ht="6.95" customHeight="1" x14ac:dyDescent="0.2"/>
    <row r="3" spans="1:5" ht="15.75" x14ac:dyDescent="0.2">
      <c r="A3" s="375" t="s">
        <v>260</v>
      </c>
      <c r="C3" s="243" t="str">
        <f>+'A-Loan Prog List'!A3</f>
        <v>FY 2024</v>
      </c>
      <c r="E3" s="378" t="s">
        <v>182</v>
      </c>
    </row>
    <row r="4" spans="1:5" ht="6.95" customHeight="1" x14ac:dyDescent="0.2">
      <c r="E4" s="379"/>
    </row>
    <row r="5" spans="1:5" ht="14.65" customHeight="1" x14ac:dyDescent="0.2">
      <c r="A5" s="19" t="s">
        <v>145</v>
      </c>
      <c r="C5" s="373">
        <v>364626367.81999999</v>
      </c>
      <c r="E5" s="379" t="s">
        <v>171</v>
      </c>
    </row>
    <row r="6" spans="1:5" ht="6.95" customHeight="1" x14ac:dyDescent="0.2">
      <c r="A6" s="19"/>
      <c r="C6" s="245"/>
      <c r="E6" s="379"/>
    </row>
    <row r="7" spans="1:5" x14ac:dyDescent="0.2">
      <c r="A7" s="25" t="s">
        <v>173</v>
      </c>
      <c r="C7" s="244">
        <f>'D-Tot Amt Disb Post-91 DL'!C33</f>
        <v>0</v>
      </c>
      <c r="E7" s="379" t="s">
        <v>181</v>
      </c>
    </row>
    <row r="8" spans="1:5" ht="6.95" customHeight="1" x14ac:dyDescent="0.2">
      <c r="C8" s="245"/>
      <c r="E8" s="379"/>
    </row>
    <row r="9" spans="1:5" x14ac:dyDescent="0.2">
      <c r="A9" s="397" t="s">
        <v>305</v>
      </c>
      <c r="C9" s="244"/>
      <c r="E9" s="396"/>
    </row>
    <row r="10" spans="1:5" ht="6.95" customHeight="1" x14ac:dyDescent="0.2">
      <c r="C10" s="245"/>
      <c r="E10" s="379"/>
    </row>
    <row r="11" spans="1:5" x14ac:dyDescent="0.2">
      <c r="A11" s="25" t="s">
        <v>146</v>
      </c>
      <c r="C11" s="244"/>
      <c r="E11" s="379" t="s">
        <v>169</v>
      </c>
    </row>
    <row r="12" spans="1:5" ht="6.95" customHeight="1" x14ac:dyDescent="0.2">
      <c r="C12" s="245"/>
      <c r="E12" s="379"/>
    </row>
    <row r="13" spans="1:5" x14ac:dyDescent="0.2">
      <c r="A13" s="25" t="s">
        <v>174</v>
      </c>
      <c r="C13" s="244"/>
      <c r="E13" s="379"/>
    </row>
    <row r="14" spans="1:5" ht="6.95" customHeight="1" x14ac:dyDescent="0.2">
      <c r="C14" s="245"/>
      <c r="E14" s="379"/>
    </row>
    <row r="15" spans="1:5" x14ac:dyDescent="0.2">
      <c r="A15" s="25" t="s">
        <v>175</v>
      </c>
      <c r="C15" s="244"/>
      <c r="E15" s="379"/>
    </row>
    <row r="16" spans="1:5" ht="6.95" customHeight="1" x14ac:dyDescent="0.2">
      <c r="C16" s="245"/>
      <c r="E16" s="379"/>
    </row>
    <row r="17" spans="1:5" x14ac:dyDescent="0.2">
      <c r="A17" s="25" t="s">
        <v>147</v>
      </c>
      <c r="C17" s="244">
        <f>'G-Recon SubCostAllow Post91 DL'!B16</f>
        <v>0</v>
      </c>
      <c r="E17" s="379" t="s">
        <v>180</v>
      </c>
    </row>
    <row r="18" spans="1:5" ht="6.95" customHeight="1" x14ac:dyDescent="0.2">
      <c r="C18" s="245"/>
      <c r="E18" s="379"/>
    </row>
    <row r="19" spans="1:5" x14ac:dyDescent="0.2">
      <c r="A19" s="25" t="s">
        <v>158</v>
      </c>
      <c r="C19" s="244"/>
      <c r="E19" s="379"/>
    </row>
    <row r="20" spans="1:5" ht="6.95" customHeight="1" x14ac:dyDescent="0.2">
      <c r="C20" s="245"/>
      <c r="E20" s="379"/>
    </row>
    <row r="21" spans="1:5" x14ac:dyDescent="0.2">
      <c r="A21" s="25" t="s">
        <v>159</v>
      </c>
      <c r="C21" s="244"/>
      <c r="E21" s="379"/>
    </row>
    <row r="22" spans="1:5" ht="6.95" customHeight="1" x14ac:dyDescent="0.2">
      <c r="C22" s="245"/>
      <c r="E22" s="379"/>
    </row>
    <row r="23" spans="1:5" ht="16.149999999999999" customHeight="1" x14ac:dyDescent="0.2">
      <c r="A23" s="25" t="s">
        <v>148</v>
      </c>
      <c r="C23" s="244"/>
      <c r="E23" s="379"/>
    </row>
    <row r="24" spans="1:5" ht="6.95" customHeight="1" x14ac:dyDescent="0.2">
      <c r="C24" s="245"/>
      <c r="E24" s="379"/>
    </row>
    <row r="25" spans="1:5" x14ac:dyDescent="0.2">
      <c r="A25" s="25" t="s">
        <v>149</v>
      </c>
      <c r="C25" s="244"/>
      <c r="E25" s="18" t="s">
        <v>170</v>
      </c>
    </row>
    <row r="26" spans="1:5" ht="6.95" customHeight="1" x14ac:dyDescent="0.2">
      <c r="C26" s="245"/>
      <c r="E26" s="379"/>
    </row>
    <row r="27" spans="1:5" x14ac:dyDescent="0.2">
      <c r="A27" s="25" t="s">
        <v>150</v>
      </c>
      <c r="C27" s="244"/>
      <c r="E27" s="379"/>
    </row>
    <row r="28" spans="1:5" ht="6.95" customHeight="1" x14ac:dyDescent="0.2">
      <c r="C28" s="245"/>
      <c r="E28" s="379"/>
    </row>
    <row r="29" spans="1:5" ht="16.149999999999999" customHeight="1" x14ac:dyDescent="0.2">
      <c r="A29" s="25" t="s">
        <v>151</v>
      </c>
      <c r="C29" s="244"/>
      <c r="E29" s="379"/>
    </row>
    <row r="30" spans="1:5" ht="6.95" customHeight="1" x14ac:dyDescent="0.2">
      <c r="C30" s="245"/>
      <c r="E30" s="379"/>
    </row>
    <row r="31" spans="1:5" ht="16.149999999999999" customHeight="1" x14ac:dyDescent="0.2">
      <c r="A31" s="25" t="s">
        <v>152</v>
      </c>
      <c r="C31" s="244">
        <f>-'E-Sub Exp post91 DL'!K34</f>
        <v>0</v>
      </c>
      <c r="E31" s="379" t="s">
        <v>183</v>
      </c>
    </row>
    <row r="32" spans="1:5" ht="6.95" customHeight="1" x14ac:dyDescent="0.2">
      <c r="C32" s="245"/>
      <c r="E32" s="379"/>
    </row>
    <row r="33" spans="1:5" x14ac:dyDescent="0.2">
      <c r="A33" s="25" t="s">
        <v>153</v>
      </c>
      <c r="C33" s="244"/>
      <c r="E33" s="379"/>
    </row>
    <row r="34" spans="1:5" ht="6.95" customHeight="1" x14ac:dyDescent="0.2">
      <c r="C34" s="245"/>
      <c r="E34" s="379"/>
    </row>
    <row r="35" spans="1:5" ht="24" x14ac:dyDescent="0.2">
      <c r="A35" s="25" t="s">
        <v>154</v>
      </c>
      <c r="C35" s="244">
        <f>'G-Recon SubCostAllow Post91 DL'!B29</f>
        <v>0</v>
      </c>
      <c r="E35" s="379" t="s">
        <v>256</v>
      </c>
    </row>
    <row r="36" spans="1:5" ht="6.95" customHeight="1" x14ac:dyDescent="0.2">
      <c r="C36" s="245"/>
      <c r="E36" s="379"/>
    </row>
    <row r="37" spans="1:5" ht="16.149999999999999" customHeight="1" x14ac:dyDescent="0.2">
      <c r="A37" s="25" t="s">
        <v>155</v>
      </c>
      <c r="C37" s="244"/>
      <c r="E37" s="379"/>
    </row>
    <row r="38" spans="1:5" ht="6.95" customHeight="1" x14ac:dyDescent="0.2">
      <c r="C38" s="245"/>
      <c r="E38" s="379"/>
    </row>
    <row r="39" spans="1:5" x14ac:dyDescent="0.2">
      <c r="A39" s="25" t="s">
        <v>176</v>
      </c>
      <c r="C39" s="244">
        <f>'G-Recon SubCostAllow Post91 DL'!B19</f>
        <v>0</v>
      </c>
      <c r="E39" s="379" t="s">
        <v>172</v>
      </c>
    </row>
    <row r="40" spans="1:5" ht="6.95" customHeight="1" x14ac:dyDescent="0.2">
      <c r="C40" s="245"/>
    </row>
    <row r="41" spans="1:5" x14ac:dyDescent="0.2">
      <c r="A41" s="25" t="s">
        <v>156</v>
      </c>
      <c r="C41" s="244"/>
    </row>
    <row r="42" spans="1:5" ht="6.95" customHeight="1" x14ac:dyDescent="0.2">
      <c r="C42" s="245"/>
    </row>
    <row r="43" spans="1:5" x14ac:dyDescent="0.2">
      <c r="A43" s="25" t="s">
        <v>177</v>
      </c>
      <c r="C43" s="170"/>
    </row>
    <row r="44" spans="1:5" ht="6.95" customHeight="1" x14ac:dyDescent="0.2">
      <c r="C44" s="245"/>
    </row>
    <row r="45" spans="1:5" x14ac:dyDescent="0.2">
      <c r="A45" s="25" t="s">
        <v>178</v>
      </c>
      <c r="C45" s="170"/>
    </row>
    <row r="46" spans="1:5" ht="6.95" customHeight="1" x14ac:dyDescent="0.2">
      <c r="C46" s="143"/>
    </row>
    <row r="47" spans="1:5" ht="15" thickBot="1" x14ac:dyDescent="0.25">
      <c r="A47" s="19" t="s">
        <v>157</v>
      </c>
      <c r="C47" s="246">
        <f>+C5+C7+C11+C13+C15+C17+C19+C21+C23+C25+C27+C29+C31+C33+C35+C37+C39+C41+C43+C45</f>
        <v>364626367.81999999</v>
      </c>
      <c r="E47" s="70" t="s">
        <v>179</v>
      </c>
    </row>
    <row r="48" spans="1:5" ht="13.5" thickTop="1" x14ac:dyDescent="0.2">
      <c r="C48" s="258"/>
      <c r="E48" s="381" t="s">
        <v>199</v>
      </c>
    </row>
    <row r="49" spans="1:5" x14ac:dyDescent="0.2">
      <c r="C49" s="52">
        <f>C48-C47</f>
        <v>-364626367.81999999</v>
      </c>
      <c r="E49" s="380" t="s">
        <v>90</v>
      </c>
    </row>
    <row r="50" spans="1:5" x14ac:dyDescent="0.2">
      <c r="A50" s="258"/>
    </row>
  </sheetData>
  <protectedRanges>
    <protectedRange sqref="C27 C35 C14 C16:C17 C12" name="Range1_1"/>
    <protectedRange sqref="C18 C28 C36" name="Range1_2"/>
    <protectedRange sqref="C19:C20 C29:C32 C37:C38 C23:C24" name="Range1_3"/>
    <protectedRange sqref="C21:C22 C33:C34 C39:C46 C25:C26" name="Range1_4"/>
    <protectedRange sqref="C6" name="Range1_5"/>
    <protectedRange sqref="C5" name="Range1_5_1"/>
  </protectedRanges>
  <hyperlinks>
    <hyperlink ref="A1" location="Index!A1" display="#Index!A1" xr:uid="{00000000-0004-0000-2200-000000000000}"/>
  </hyperlinks>
  <printOptions horizontalCentered="1"/>
  <pageMargins left="0.2" right="1.2"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G219"/>
  <sheetViews>
    <sheetView zoomScaleNormal="100" workbookViewId="0">
      <selection activeCell="D7" sqref="D7"/>
    </sheetView>
  </sheetViews>
  <sheetFormatPr defaultColWidth="8.7109375" defaultRowHeight="12.75" x14ac:dyDescent="0.2"/>
  <cols>
    <col min="1" max="1" width="14.7109375" style="25" customWidth="1"/>
    <col min="2" max="2" width="1.5703125" style="25" customWidth="1"/>
    <col min="3" max="3" width="97.140625" style="25" customWidth="1"/>
    <col min="4" max="4" width="1.28515625" style="25" customWidth="1"/>
    <col min="5" max="5" width="8.7109375" style="25" customWidth="1"/>
    <col min="6" max="6" width="7.42578125" style="25" customWidth="1"/>
    <col min="7" max="7" width="11.5703125" style="25" customWidth="1"/>
    <col min="8" max="16384" width="8.7109375" style="25"/>
  </cols>
  <sheetData>
    <row r="1" spans="1:7" x14ac:dyDescent="0.2">
      <c r="A1" s="29" t="s">
        <v>188</v>
      </c>
    </row>
    <row r="2" spans="1:7" ht="6.95" customHeight="1" x14ac:dyDescent="0.2">
      <c r="A2" s="29"/>
    </row>
    <row r="3" spans="1:7" ht="14.25" x14ac:dyDescent="0.2">
      <c r="A3" s="34" t="s">
        <v>248</v>
      </c>
      <c r="B3" s="35"/>
      <c r="C3" s="17"/>
      <c r="D3" s="35"/>
      <c r="E3" s="35"/>
      <c r="F3" s="35"/>
      <c r="G3" s="35"/>
    </row>
    <row r="4" spans="1:7" ht="14.25" x14ac:dyDescent="0.2">
      <c r="A4" s="36" t="s">
        <v>249</v>
      </c>
      <c r="B4" s="35"/>
      <c r="C4" s="17"/>
      <c r="D4" s="35"/>
      <c r="E4" s="35"/>
      <c r="F4" s="35"/>
      <c r="G4" s="35"/>
    </row>
    <row r="5" spans="1:7" ht="12.75" customHeight="1" x14ac:dyDescent="0.25">
      <c r="B5" s="282"/>
      <c r="C5" s="282"/>
    </row>
    <row r="6" spans="1:7" s="37" customFormat="1" ht="15" customHeight="1" x14ac:dyDescent="0.25">
      <c r="A6" s="391" t="s">
        <v>247</v>
      </c>
      <c r="B6" s="391"/>
      <c r="C6" s="391"/>
    </row>
    <row r="8" spans="1:7" s="6" customFormat="1" ht="17.25" customHeight="1" x14ac:dyDescent="0.3">
      <c r="A8" s="377" t="s">
        <v>58</v>
      </c>
      <c r="C8" s="284" t="s">
        <v>254</v>
      </c>
    </row>
    <row r="9" spans="1:7" s="6" customFormat="1" ht="17.25" customHeight="1" x14ac:dyDescent="0.3">
      <c r="A9" s="377" t="s">
        <v>57</v>
      </c>
      <c r="C9" s="284" t="s">
        <v>255</v>
      </c>
    </row>
    <row r="10" spans="1:7" s="6" customFormat="1" ht="13.5" customHeight="1" thickBot="1" x14ac:dyDescent="0.25"/>
    <row r="11" spans="1:7" s="6" customFormat="1" ht="15" x14ac:dyDescent="0.2">
      <c r="A11" s="285" t="s">
        <v>79</v>
      </c>
      <c r="B11" s="280"/>
      <c r="C11" s="281"/>
    </row>
    <row r="12" spans="1:7" ht="87" customHeight="1" thickBot="1" x14ac:dyDescent="0.25">
      <c r="A12" s="388" t="s">
        <v>209</v>
      </c>
      <c r="B12" s="389"/>
      <c r="C12" s="390"/>
    </row>
    <row r="13" spans="1:7" ht="15" x14ac:dyDescent="0.25">
      <c r="A13" s="39"/>
    </row>
    <row r="14" spans="1:7" s="6" customFormat="1" ht="15.75" x14ac:dyDescent="0.25">
      <c r="A14" s="279" t="s">
        <v>35</v>
      </c>
      <c r="B14" s="279"/>
      <c r="C14" s="279" t="s">
        <v>112</v>
      </c>
    </row>
    <row r="15" spans="1:7" s="6" customFormat="1" x14ac:dyDescent="0.2">
      <c r="A15" s="40"/>
      <c r="C15" s="41"/>
    </row>
    <row r="16" spans="1:7" s="6" customFormat="1" ht="15" x14ac:dyDescent="0.25">
      <c r="A16" s="38" t="s">
        <v>64</v>
      </c>
      <c r="C16" s="42"/>
    </row>
    <row r="17" spans="1:5" s="43" customFormat="1" x14ac:dyDescent="0.2">
      <c r="A17" s="43" t="s">
        <v>43</v>
      </c>
      <c r="C17" s="44" t="s">
        <v>72</v>
      </c>
    </row>
    <row r="18" spans="1:5" s="43" customFormat="1" x14ac:dyDescent="0.2">
      <c r="A18" s="43" t="s">
        <v>43</v>
      </c>
      <c r="C18" s="44" t="s">
        <v>73</v>
      </c>
    </row>
    <row r="19" spans="1:5" s="43" customFormat="1" x14ac:dyDescent="0.2">
      <c r="A19" s="43" t="s">
        <v>43</v>
      </c>
      <c r="C19" s="44" t="s">
        <v>71</v>
      </c>
    </row>
    <row r="20" spans="1:5" s="43" customFormat="1" x14ac:dyDescent="0.2">
      <c r="A20" s="43" t="s">
        <v>43</v>
      </c>
      <c r="C20" s="45" t="s">
        <v>66</v>
      </c>
    </row>
    <row r="21" spans="1:5" s="43" customFormat="1" ht="25.5" x14ac:dyDescent="0.2">
      <c r="A21" s="43" t="s">
        <v>43</v>
      </c>
      <c r="C21" s="46" t="s">
        <v>207</v>
      </c>
    </row>
    <row r="22" spans="1:5" s="43" customFormat="1" ht="25.5" x14ac:dyDescent="0.2">
      <c r="C22" s="278" t="s">
        <v>250</v>
      </c>
    </row>
    <row r="23" spans="1:5" s="43" customFormat="1" x14ac:dyDescent="0.2">
      <c r="C23" s="283" t="s">
        <v>251</v>
      </c>
    </row>
    <row r="24" spans="1:5" s="43" customFormat="1" x14ac:dyDescent="0.2">
      <c r="A24" s="43" t="s">
        <v>43</v>
      </c>
      <c r="C24" s="44" t="s">
        <v>60</v>
      </c>
    </row>
    <row r="25" spans="1:5" s="43" customFormat="1" x14ac:dyDescent="0.2">
      <c r="A25" s="43" t="s">
        <v>43</v>
      </c>
      <c r="C25" s="47" t="s">
        <v>74</v>
      </c>
    </row>
    <row r="26" spans="1:5" s="43" customFormat="1" x14ac:dyDescent="0.2">
      <c r="A26" s="43" t="s">
        <v>43</v>
      </c>
      <c r="C26" s="44" t="s">
        <v>55</v>
      </c>
    </row>
    <row r="27" spans="1:5" s="43" customFormat="1" x14ac:dyDescent="0.2">
      <c r="A27" s="43" t="s">
        <v>43</v>
      </c>
      <c r="C27" s="45" t="s">
        <v>65</v>
      </c>
    </row>
    <row r="28" spans="1:5" s="43" customFormat="1" x14ac:dyDescent="0.2">
      <c r="A28" s="43" t="s">
        <v>43</v>
      </c>
      <c r="C28" s="48" t="s">
        <v>70</v>
      </c>
      <c r="E28" s="49"/>
    </row>
    <row r="29" spans="1:5" s="43" customFormat="1" ht="25.5" x14ac:dyDescent="0.2">
      <c r="A29" s="43" t="s">
        <v>43</v>
      </c>
      <c r="C29" s="50" t="s">
        <v>208</v>
      </c>
    </row>
    <row r="30" spans="1:5" s="43" customFormat="1" ht="25.5" x14ac:dyDescent="0.2">
      <c r="C30" s="278" t="s">
        <v>252</v>
      </c>
    </row>
    <row r="31" spans="1:5" s="43" customFormat="1" x14ac:dyDescent="0.2">
      <c r="C31" s="283" t="s">
        <v>251</v>
      </c>
    </row>
    <row r="32" spans="1:5" s="43" customFormat="1" ht="27" x14ac:dyDescent="0.2">
      <c r="A32" s="43" t="s">
        <v>43</v>
      </c>
      <c r="C32" s="50" t="s">
        <v>191</v>
      </c>
    </row>
    <row r="33" spans="1:3" s="43" customFormat="1" ht="25.5" x14ac:dyDescent="0.2">
      <c r="C33" s="278" t="s">
        <v>252</v>
      </c>
    </row>
    <row r="34" spans="1:3" s="43" customFormat="1" x14ac:dyDescent="0.2">
      <c r="C34" s="283" t="s">
        <v>253</v>
      </c>
    </row>
    <row r="35" spans="1:3" s="43" customFormat="1" x14ac:dyDescent="0.2">
      <c r="A35" s="43" t="s">
        <v>43</v>
      </c>
      <c r="C35" s="44" t="s">
        <v>61</v>
      </c>
    </row>
    <row r="36" spans="1:3" s="6" customFormat="1" x14ac:dyDescent="0.2">
      <c r="C36" s="51"/>
    </row>
    <row r="37" spans="1:3" s="6" customFormat="1" ht="15" x14ac:dyDescent="0.25">
      <c r="A37" s="38" t="s">
        <v>121</v>
      </c>
    </row>
    <row r="38" spans="1:3" s="6" customFormat="1" x14ac:dyDescent="0.2">
      <c r="A38" s="6" t="s">
        <v>43</v>
      </c>
      <c r="C38" s="6" t="s">
        <v>120</v>
      </c>
    </row>
    <row r="39" spans="1:3" s="6" customFormat="1" x14ac:dyDescent="0.2"/>
    <row r="40" spans="1:3" s="6" customFormat="1" x14ac:dyDescent="0.2"/>
    <row r="41" spans="1:3" s="6" customFormat="1" x14ac:dyDescent="0.2"/>
    <row r="42" spans="1:3" s="6" customFormat="1" x14ac:dyDescent="0.2"/>
    <row r="43" spans="1:3" s="6" customFormat="1" x14ac:dyDescent="0.2"/>
    <row r="44" spans="1:3" s="6" customFormat="1" x14ac:dyDescent="0.2"/>
    <row r="45" spans="1:3" s="6" customFormat="1" x14ac:dyDescent="0.2"/>
    <row r="46" spans="1:3" s="6" customFormat="1" x14ac:dyDescent="0.2"/>
    <row r="47" spans="1:3" s="6" customFormat="1" x14ac:dyDescent="0.2"/>
    <row r="48" spans="1:3"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sheetData>
  <protectedRanges>
    <protectedRange sqref="A17:XFD36 A38:XFD59 B37:XFD37" name="Range1"/>
  </protectedRanges>
  <mergeCells count="2">
    <mergeCell ref="A12:C12"/>
    <mergeCell ref="A6:C6"/>
  </mergeCells>
  <phoneticPr fontId="0" type="noConversion"/>
  <hyperlinks>
    <hyperlink ref="A1" location="Index!A1" display="#Index!A1" xr:uid="{00000000-0004-0000-0300-000000000000}"/>
  </hyperlinks>
  <pageMargins left="0.75" right="0.75" top="1" bottom="1" header="0.5" footer="0.5"/>
  <pageSetup scale="83" orientation="portrait" r:id="rId1"/>
  <headerFooter alignWithMargins="0">
    <oddHeader>&amp;L&amp;D</oddHeader>
    <oddFooter>&amp;C&amp;"Times New Roman,Regular"&amp;F--&amp;A:  Page &amp;P of &amp;N</oddFooter>
  </headerFooter>
  <customProperties>
    <customPr name="ColorPalett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H17"/>
  <sheetViews>
    <sheetView showGridLines="0" zoomScaleNormal="100" workbookViewId="0">
      <selection activeCell="B3" sqref="B3"/>
    </sheetView>
  </sheetViews>
  <sheetFormatPr defaultColWidth="8.7109375" defaultRowHeight="12.75" x14ac:dyDescent="0.2"/>
  <cols>
    <col min="1" max="1" width="60.28515625" style="52" bestFit="1" customWidth="1"/>
    <col min="2" max="2" width="1.42578125" style="5" customWidth="1"/>
    <col min="3" max="3" width="18.42578125" style="5" customWidth="1"/>
    <col min="4" max="4" width="1.42578125" style="5" customWidth="1"/>
    <col min="5" max="5" width="13.7109375" style="52" customWidth="1"/>
    <col min="6" max="6" width="10.28515625" style="52" customWidth="1"/>
    <col min="7" max="8" width="8.7109375" style="52" customWidth="1"/>
    <col min="9" max="9" width="7.42578125" style="52" customWidth="1"/>
    <col min="10" max="10" width="11.5703125" style="52" customWidth="1"/>
    <col min="11" max="16384" width="8.7109375" style="52"/>
  </cols>
  <sheetData>
    <row r="1" spans="1:8" x14ac:dyDescent="0.2">
      <c r="A1" s="29" t="s">
        <v>188</v>
      </c>
    </row>
    <row r="2" spans="1:8" s="5" customFormat="1" ht="18" x14ac:dyDescent="0.25">
      <c r="A2" s="53" t="s">
        <v>299</v>
      </c>
      <c r="B2" s="54"/>
      <c r="C2" s="54"/>
      <c r="D2" s="54"/>
      <c r="E2" s="54"/>
    </row>
    <row r="3" spans="1:8" s="5" customFormat="1" ht="14.25" x14ac:dyDescent="0.2">
      <c r="B3" s="55"/>
      <c r="C3" s="55"/>
      <c r="D3" s="55"/>
      <c r="E3" s="55"/>
    </row>
    <row r="4" spans="1:8" s="5" customFormat="1" ht="14.25" x14ac:dyDescent="0.2">
      <c r="B4" s="55"/>
      <c r="C4" s="55"/>
      <c r="D4" s="55"/>
      <c r="E4" s="55"/>
    </row>
    <row r="5" spans="1:8" ht="15" x14ac:dyDescent="0.25">
      <c r="A5" s="56" t="s">
        <v>85</v>
      </c>
      <c r="B5" s="55"/>
      <c r="C5" s="57" t="str">
        <f>+'A-Loan Prog List'!A3</f>
        <v>FY 2024</v>
      </c>
      <c r="D5" s="58"/>
      <c r="E5" s="59"/>
      <c r="G5" s="60"/>
      <c r="H5" s="60"/>
    </row>
    <row r="6" spans="1:8" s="5" customFormat="1" ht="6.95" customHeight="1" x14ac:dyDescent="0.2">
      <c r="A6" s="55"/>
      <c r="B6" s="55"/>
      <c r="C6" s="61"/>
      <c r="D6" s="55"/>
      <c r="E6" s="55"/>
    </row>
    <row r="7" spans="1:8" s="5" customFormat="1" ht="14.25" x14ac:dyDescent="0.2">
      <c r="A7" s="55" t="s">
        <v>0</v>
      </c>
      <c r="B7" s="55"/>
      <c r="C7" s="62">
        <f>'B-DL Pre92'!K38+'B-DL Pre92'!K73</f>
        <v>0</v>
      </c>
      <c r="D7" s="55"/>
      <c r="E7" s="63"/>
    </row>
    <row r="8" spans="1:8" s="5" customFormat="1" ht="14.25" x14ac:dyDescent="0.2">
      <c r="A8" s="55" t="s">
        <v>1</v>
      </c>
      <c r="B8" s="55"/>
      <c r="C8" s="64">
        <f>'C-DL obl after 91'!K39</f>
        <v>0</v>
      </c>
      <c r="D8" s="55"/>
      <c r="E8" s="65"/>
    </row>
    <row r="9" spans="1:8" s="5" customFormat="1" ht="14.25" x14ac:dyDescent="0.2">
      <c r="A9" s="55" t="s">
        <v>2</v>
      </c>
      <c r="B9" s="55"/>
      <c r="C9" s="64">
        <f>'H-Dflt Guar Ln pre92'!K16+'H-Dflt Guar Ln pre92'!K33</f>
        <v>0</v>
      </c>
      <c r="D9" s="55"/>
      <c r="E9" s="65"/>
    </row>
    <row r="10" spans="1:8" s="5" customFormat="1" ht="14.25" x14ac:dyDescent="0.2">
      <c r="A10" s="55" t="s">
        <v>3</v>
      </c>
      <c r="B10" s="55"/>
      <c r="C10" s="66">
        <f>'I-Dflt Guar Ln post91'!K17</f>
        <v>0</v>
      </c>
      <c r="D10" s="55"/>
      <c r="E10" s="65"/>
    </row>
    <row r="11" spans="1:8" s="5" customFormat="1" ht="4.5" customHeight="1" x14ac:dyDescent="0.2">
      <c r="A11" s="55"/>
      <c r="B11" s="55"/>
      <c r="C11" s="61"/>
      <c r="D11" s="55"/>
      <c r="E11" s="55"/>
    </row>
    <row r="12" spans="1:8" s="5" customFormat="1" ht="15" thickBot="1" x14ac:dyDescent="0.25">
      <c r="A12" s="55" t="s">
        <v>4</v>
      </c>
      <c r="B12" s="55"/>
      <c r="C12" s="67">
        <f>SUM(C7:C10)</f>
        <v>0</v>
      </c>
      <c r="D12" s="55"/>
      <c r="E12" s="63"/>
      <c r="G12" s="68"/>
      <c r="H12" s="68"/>
    </row>
    <row r="13" spans="1:8" ht="15" thickTop="1" x14ac:dyDescent="0.2">
      <c r="A13" s="69"/>
      <c r="B13" s="55"/>
      <c r="C13" s="55"/>
      <c r="D13" s="55"/>
      <c r="E13" s="69"/>
    </row>
    <row r="14" spans="1:8" ht="33.75" customHeight="1" x14ac:dyDescent="0.2">
      <c r="A14" s="70" t="s">
        <v>179</v>
      </c>
      <c r="B14" s="55"/>
      <c r="D14" s="55"/>
      <c r="E14" s="69"/>
    </row>
    <row r="15" spans="1:8" x14ac:dyDescent="0.2">
      <c r="A15" s="71" t="s">
        <v>199</v>
      </c>
    </row>
    <row r="16" spans="1:8" x14ac:dyDescent="0.2">
      <c r="A16" s="52" t="s">
        <v>90</v>
      </c>
    </row>
    <row r="17" ht="17.25" customHeight="1" x14ac:dyDescent="0.2"/>
  </sheetData>
  <protectedRanges>
    <protectedRange sqref="C7:C12" name="Range1"/>
  </protectedRanges>
  <phoneticPr fontId="0" type="noConversion"/>
  <hyperlinks>
    <hyperlink ref="A1" location="Index!A1" display="#Index!A1" xr:uid="{00000000-0004-0000-0400-000000000000}"/>
  </hyperlinks>
  <printOptions horizontalCentered="1"/>
  <pageMargins left="0.75" right="0.75" top="1" bottom="1" header="0.5" footer="0.5"/>
  <pageSetup orientation="portrait" r:id="rId1"/>
  <headerFooter alignWithMargins="0">
    <oddFooter>&amp;C&amp;F--&amp;A: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zoomScaleNormal="100" workbookViewId="0">
      <selection activeCell="B3" sqref="B3"/>
    </sheetView>
  </sheetViews>
  <sheetFormatPr defaultColWidth="9.28515625" defaultRowHeight="12.75" x14ac:dyDescent="0.2"/>
  <cols>
    <col min="1" max="1" width="82.28515625" style="25" customWidth="1"/>
    <col min="2" max="2" width="1.28515625" style="25" customWidth="1"/>
    <col min="3" max="16384" width="9.28515625" style="25"/>
  </cols>
  <sheetData>
    <row r="1" spans="1:1" x14ac:dyDescent="0.2">
      <c r="A1" s="29" t="s">
        <v>188</v>
      </c>
    </row>
    <row r="2" spans="1:1" ht="15.75" x14ac:dyDescent="0.25">
      <c r="A2" s="30" t="s">
        <v>298</v>
      </c>
    </row>
    <row r="4" spans="1:1" ht="109.5" customHeight="1" x14ac:dyDescent="0.2">
      <c r="A4" s="32" t="s">
        <v>192</v>
      </c>
    </row>
  </sheetData>
  <phoneticPr fontId="0" type="noConversion"/>
  <hyperlinks>
    <hyperlink ref="A1" location="Index!A1" display="#Index!A1" xr:uid="{00000000-0004-0000-0500-000000000000}"/>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0"/>
  </sheetPr>
  <dimension ref="A1:N76"/>
  <sheetViews>
    <sheetView showGridLines="0" showZeros="0" zoomScaleNormal="100" workbookViewId="0">
      <pane ySplit="3" topLeftCell="A4" activePane="bottomLeft" state="frozen"/>
      <selection activeCell="I17" sqref="I17"/>
      <selection pane="bottomLeft" activeCell="B2" sqref="B2"/>
    </sheetView>
  </sheetViews>
  <sheetFormatPr defaultColWidth="9.28515625" defaultRowHeight="12.75" x14ac:dyDescent="0.2"/>
  <cols>
    <col min="1" max="1" width="52.85546875" style="9" bestFit="1" customWidth="1"/>
    <col min="2" max="2" width="1.28515625" style="5" customWidth="1"/>
    <col min="3" max="3" width="15.28515625" style="5" customWidth="1"/>
    <col min="4" max="4" width="1.28515625" style="5" customWidth="1"/>
    <col min="5" max="5" width="13.42578125" style="5" customWidth="1"/>
    <col min="6" max="6" width="1.28515625" style="5" customWidth="1"/>
    <col min="7" max="7" width="14.42578125" style="5" customWidth="1"/>
    <col min="8" max="8" width="1.28515625" style="5" customWidth="1"/>
    <col min="9" max="9" width="14.5703125" style="5" bestFit="1" customWidth="1"/>
    <col min="10" max="10" width="1.28515625" style="5" customWidth="1"/>
    <col min="11" max="11" width="15" style="5" customWidth="1"/>
    <col min="12" max="12" width="2" style="5" customWidth="1"/>
    <col min="13" max="13" width="5.7109375" style="5" customWidth="1"/>
    <col min="14" max="14" width="18" style="5" customWidth="1"/>
    <col min="15" max="16384" width="9.28515625" style="5"/>
  </cols>
  <sheetData>
    <row r="1" spans="1:14" x14ac:dyDescent="0.2">
      <c r="A1" s="29" t="s">
        <v>188</v>
      </c>
    </row>
    <row r="2" spans="1:14" ht="6.95" customHeight="1" x14ac:dyDescent="0.2">
      <c r="A2" s="29"/>
    </row>
    <row r="3" spans="1:14" ht="15.75" x14ac:dyDescent="0.25">
      <c r="A3" s="72" t="s">
        <v>297</v>
      </c>
    </row>
    <row r="4" spans="1:14" x14ac:dyDescent="0.2">
      <c r="A4" s="73"/>
    </row>
    <row r="5" spans="1:14" x14ac:dyDescent="0.2">
      <c r="A5" s="73"/>
    </row>
    <row r="6" spans="1:14" x14ac:dyDescent="0.2">
      <c r="A6" s="104" t="s">
        <v>45</v>
      </c>
    </row>
    <row r="7" spans="1:14" x14ac:dyDescent="0.2">
      <c r="A7" s="276"/>
      <c r="B7" s="265"/>
      <c r="C7" s="266" t="str">
        <f>+'A-Loan Prog List'!A3</f>
        <v>FY 2024</v>
      </c>
      <c r="D7" s="267"/>
      <c r="E7" s="267"/>
      <c r="F7" s="267"/>
      <c r="G7" s="267"/>
      <c r="H7" s="267"/>
      <c r="I7" s="267"/>
      <c r="J7" s="267"/>
      <c r="K7" s="267"/>
    </row>
    <row r="8" spans="1:14" ht="38.25" x14ac:dyDescent="0.2">
      <c r="A8" s="76" t="s">
        <v>42</v>
      </c>
      <c r="B8" s="77"/>
      <c r="C8" s="78" t="s">
        <v>46</v>
      </c>
      <c r="D8" s="77"/>
      <c r="E8" s="78" t="s">
        <v>47</v>
      </c>
      <c r="F8" s="77"/>
      <c r="G8" s="78" t="s">
        <v>48</v>
      </c>
      <c r="H8" s="77"/>
      <c r="I8" s="78" t="s">
        <v>49</v>
      </c>
      <c r="J8" s="77"/>
      <c r="K8" s="79" t="s">
        <v>87</v>
      </c>
    </row>
    <row r="9" spans="1:14" ht="6.95" customHeight="1" x14ac:dyDescent="0.2"/>
    <row r="10" spans="1:14" x14ac:dyDescent="0.2">
      <c r="A10" s="80" t="s">
        <v>63</v>
      </c>
      <c r="C10" s="81"/>
      <c r="D10" s="82"/>
      <c r="E10" s="81"/>
      <c r="F10" s="82"/>
      <c r="G10" s="81"/>
      <c r="H10" s="82"/>
      <c r="I10" s="81"/>
      <c r="J10" s="83"/>
      <c r="K10" s="84">
        <f>SUM(C10:I10)</f>
        <v>0</v>
      </c>
      <c r="N10" s="85"/>
    </row>
    <row r="11" spans="1:14" ht="6.95" customHeight="1" x14ac:dyDescent="0.2">
      <c r="C11" s="83"/>
      <c r="D11" s="82"/>
      <c r="E11" s="83"/>
      <c r="F11" s="82"/>
      <c r="G11" s="83"/>
      <c r="H11" s="82"/>
      <c r="I11" s="83"/>
      <c r="J11" s="83"/>
      <c r="K11" s="83"/>
      <c r="N11" s="85"/>
    </row>
    <row r="12" spans="1:14" x14ac:dyDescent="0.2">
      <c r="A12" s="80" t="s">
        <v>11</v>
      </c>
      <c r="C12" s="81"/>
      <c r="D12" s="82"/>
      <c r="E12" s="81"/>
      <c r="F12" s="82"/>
      <c r="G12" s="81"/>
      <c r="H12" s="82"/>
      <c r="I12" s="81"/>
      <c r="J12" s="83"/>
      <c r="K12" s="84">
        <f>SUM(C12:I12)</f>
        <v>0</v>
      </c>
      <c r="N12" s="86"/>
    </row>
    <row r="13" spans="1:14" ht="6.95" customHeight="1" x14ac:dyDescent="0.2">
      <c r="C13" s="83"/>
      <c r="D13" s="82"/>
      <c r="E13" s="83"/>
      <c r="F13" s="82"/>
      <c r="G13" s="83"/>
      <c r="H13" s="82"/>
      <c r="I13" s="83"/>
      <c r="J13" s="83"/>
      <c r="K13" s="83"/>
      <c r="N13" s="87"/>
    </row>
    <row r="14" spans="1:14" x14ac:dyDescent="0.2">
      <c r="A14" s="9" t="s">
        <v>44</v>
      </c>
      <c r="C14" s="81"/>
      <c r="D14" s="82"/>
      <c r="E14" s="81"/>
      <c r="F14" s="82"/>
      <c r="G14" s="81"/>
      <c r="H14" s="82"/>
      <c r="I14" s="81"/>
      <c r="J14" s="83"/>
      <c r="K14" s="84">
        <f>SUM(C14:I14)</f>
        <v>0</v>
      </c>
      <c r="N14" s="87"/>
    </row>
    <row r="15" spans="1:14" ht="6.95" customHeight="1" x14ac:dyDescent="0.2">
      <c r="C15" s="83"/>
      <c r="D15" s="82"/>
      <c r="E15" s="83"/>
      <c r="F15" s="82"/>
      <c r="G15" s="83"/>
      <c r="H15" s="82"/>
      <c r="I15" s="83"/>
      <c r="J15" s="83"/>
      <c r="K15" s="83"/>
      <c r="N15" s="87"/>
    </row>
    <row r="16" spans="1:14" x14ac:dyDescent="0.2">
      <c r="A16" s="9" t="s">
        <v>55</v>
      </c>
      <c r="C16" s="81"/>
      <c r="D16" s="82"/>
      <c r="E16" s="81"/>
      <c r="F16" s="82"/>
      <c r="G16" s="81"/>
      <c r="H16" s="82"/>
      <c r="I16" s="81"/>
      <c r="J16" s="83"/>
      <c r="K16" s="84">
        <f>SUM(C16:I16)</f>
        <v>0</v>
      </c>
      <c r="N16" s="87"/>
    </row>
    <row r="17" spans="1:14" ht="6.95" customHeight="1" x14ac:dyDescent="0.2">
      <c r="C17" s="83"/>
      <c r="D17" s="82"/>
      <c r="E17" s="83"/>
      <c r="F17" s="82"/>
      <c r="G17" s="83"/>
      <c r="H17" s="82"/>
      <c r="I17" s="83"/>
      <c r="J17" s="83"/>
      <c r="K17" s="83"/>
      <c r="N17" s="87"/>
    </row>
    <row r="18" spans="1:14" x14ac:dyDescent="0.2">
      <c r="A18" s="9" t="s">
        <v>71</v>
      </c>
      <c r="C18" s="81"/>
      <c r="D18" s="82"/>
      <c r="E18" s="81"/>
      <c r="F18" s="82"/>
      <c r="G18" s="81"/>
      <c r="H18" s="82"/>
      <c r="I18" s="81"/>
      <c r="J18" s="83"/>
      <c r="K18" s="84">
        <f>SUM(C18:I18)</f>
        <v>0</v>
      </c>
      <c r="N18" s="51"/>
    </row>
    <row r="19" spans="1:14" ht="6.95" customHeight="1" x14ac:dyDescent="0.2">
      <c r="C19" s="83"/>
      <c r="D19" s="82"/>
      <c r="E19" s="83"/>
      <c r="F19" s="82"/>
      <c r="G19" s="83"/>
      <c r="H19" s="82"/>
      <c r="I19" s="83"/>
      <c r="J19" s="83"/>
      <c r="K19" s="83"/>
      <c r="N19" s="51"/>
    </row>
    <row r="20" spans="1:14" x14ac:dyDescent="0.2">
      <c r="A20" s="9" t="s">
        <v>60</v>
      </c>
      <c r="C20" s="81"/>
      <c r="D20" s="82"/>
      <c r="E20" s="81"/>
      <c r="F20" s="82"/>
      <c r="G20" s="81"/>
      <c r="H20" s="82"/>
      <c r="I20" s="81"/>
      <c r="J20" s="83"/>
      <c r="K20" s="84">
        <f>SUM(C20:I20)</f>
        <v>0</v>
      </c>
      <c r="N20" s="51"/>
    </row>
    <row r="21" spans="1:14" ht="6.95" customHeight="1" x14ac:dyDescent="0.2">
      <c r="C21" s="83"/>
      <c r="D21" s="82"/>
      <c r="E21" s="83"/>
      <c r="F21" s="82"/>
      <c r="G21" s="83"/>
      <c r="H21" s="82"/>
      <c r="I21" s="83"/>
      <c r="J21" s="83"/>
      <c r="K21" s="83"/>
      <c r="N21" s="51"/>
    </row>
    <row r="22" spans="1:14" x14ac:dyDescent="0.2">
      <c r="A22" s="9" t="s">
        <v>61</v>
      </c>
      <c r="C22" s="81"/>
      <c r="D22" s="82"/>
      <c r="E22" s="81"/>
      <c r="F22" s="82"/>
      <c r="G22" s="81"/>
      <c r="H22" s="82"/>
      <c r="I22" s="81"/>
      <c r="J22" s="83"/>
      <c r="K22" s="84">
        <f>SUM(C22:I22)</f>
        <v>0</v>
      </c>
      <c r="N22" s="51"/>
    </row>
    <row r="23" spans="1:14" ht="6.95" customHeight="1" x14ac:dyDescent="0.2">
      <c r="C23" s="83"/>
      <c r="D23" s="82"/>
      <c r="E23" s="83"/>
      <c r="F23" s="82"/>
      <c r="G23" s="83"/>
      <c r="H23" s="82"/>
      <c r="I23" s="83"/>
      <c r="J23" s="83"/>
      <c r="K23" s="83"/>
      <c r="N23" s="51"/>
    </row>
    <row r="24" spans="1:14" x14ac:dyDescent="0.2">
      <c r="A24" s="9" t="s">
        <v>62</v>
      </c>
      <c r="C24" s="81"/>
      <c r="D24" s="82"/>
      <c r="E24" s="81"/>
      <c r="F24" s="82"/>
      <c r="G24" s="81"/>
      <c r="H24" s="82"/>
      <c r="I24" s="81"/>
      <c r="J24" s="83"/>
      <c r="K24" s="84">
        <f>SUM(C24:I24)</f>
        <v>0</v>
      </c>
      <c r="N24" s="51"/>
    </row>
    <row r="25" spans="1:14" ht="6.95" customHeight="1" x14ac:dyDescent="0.2">
      <c r="C25" s="83"/>
      <c r="D25" s="82"/>
      <c r="E25" s="83"/>
      <c r="F25" s="82"/>
      <c r="G25" s="83"/>
      <c r="H25" s="82"/>
      <c r="I25" s="83"/>
      <c r="J25" s="83"/>
      <c r="K25" s="84"/>
      <c r="N25" s="51"/>
    </row>
    <row r="26" spans="1:14" x14ac:dyDescent="0.2">
      <c r="A26" s="9" t="s">
        <v>72</v>
      </c>
      <c r="C26" s="81"/>
      <c r="D26" s="82"/>
      <c r="E26" s="81"/>
      <c r="F26" s="82"/>
      <c r="G26" s="81"/>
      <c r="H26" s="82"/>
      <c r="I26" s="81"/>
      <c r="J26" s="83"/>
      <c r="K26" s="84">
        <f t="shared" ref="K26:K32" si="0">SUM(C26:I26)</f>
        <v>0</v>
      </c>
      <c r="N26" s="51"/>
    </row>
    <row r="27" spans="1:14" ht="6.95" customHeight="1" x14ac:dyDescent="0.2">
      <c r="C27" s="83"/>
      <c r="D27" s="82"/>
      <c r="E27" s="83"/>
      <c r="F27" s="82"/>
      <c r="G27" s="83"/>
      <c r="H27" s="82"/>
      <c r="I27" s="83"/>
      <c r="J27" s="83"/>
      <c r="K27" s="84"/>
      <c r="N27" s="51"/>
    </row>
    <row r="28" spans="1:14" x14ac:dyDescent="0.2">
      <c r="A28" s="9" t="s">
        <v>73</v>
      </c>
      <c r="C28" s="81"/>
      <c r="D28" s="82"/>
      <c r="E28" s="81"/>
      <c r="F28" s="82"/>
      <c r="G28" s="81"/>
      <c r="H28" s="82"/>
      <c r="I28" s="81"/>
      <c r="J28" s="83"/>
      <c r="K28" s="84">
        <f t="shared" si="0"/>
        <v>0</v>
      </c>
      <c r="N28" s="51"/>
    </row>
    <row r="29" spans="1:14" ht="6.95" customHeight="1" x14ac:dyDescent="0.2">
      <c r="C29" s="83"/>
      <c r="D29" s="82"/>
      <c r="E29" s="83"/>
      <c r="F29" s="82"/>
      <c r="G29" s="83"/>
      <c r="H29" s="82"/>
      <c r="I29" s="83"/>
      <c r="J29" s="83"/>
      <c r="K29" s="84"/>
      <c r="N29" s="51"/>
    </row>
    <row r="30" spans="1:14" x14ac:dyDescent="0.2">
      <c r="A30" s="9" t="s">
        <v>74</v>
      </c>
      <c r="C30" s="81"/>
      <c r="D30" s="82"/>
      <c r="E30" s="81"/>
      <c r="F30" s="82"/>
      <c r="G30" s="81"/>
      <c r="H30" s="82"/>
      <c r="I30" s="81"/>
      <c r="J30" s="83"/>
      <c r="K30" s="84">
        <f t="shared" si="0"/>
        <v>0</v>
      </c>
      <c r="N30" s="51"/>
    </row>
    <row r="31" spans="1:14" ht="6.95" customHeight="1" x14ac:dyDescent="0.2">
      <c r="C31" s="83"/>
      <c r="D31" s="82"/>
      <c r="E31" s="83"/>
      <c r="F31" s="82"/>
      <c r="G31" s="83"/>
      <c r="H31" s="82"/>
      <c r="I31" s="83"/>
      <c r="J31" s="83"/>
      <c r="K31" s="84"/>
      <c r="N31" s="51"/>
    </row>
    <row r="32" spans="1:14" x14ac:dyDescent="0.2">
      <c r="A32" s="9" t="s">
        <v>75</v>
      </c>
      <c r="C32" s="81"/>
      <c r="D32" s="82"/>
      <c r="E32" s="81"/>
      <c r="F32" s="82"/>
      <c r="G32" s="81"/>
      <c r="H32" s="82"/>
      <c r="I32" s="81"/>
      <c r="J32" s="83"/>
      <c r="K32" s="84">
        <f t="shared" si="0"/>
        <v>0</v>
      </c>
      <c r="N32" s="51"/>
    </row>
    <row r="33" spans="1:14" ht="6.95" customHeight="1" x14ac:dyDescent="0.2">
      <c r="A33" s="88"/>
      <c r="C33" s="83"/>
      <c r="D33" s="82"/>
      <c r="E33" s="83"/>
      <c r="F33" s="82"/>
      <c r="G33" s="83"/>
      <c r="H33" s="82"/>
      <c r="I33" s="83"/>
      <c r="J33" s="83"/>
      <c r="K33" s="83"/>
      <c r="N33" s="51"/>
    </row>
    <row r="34" spans="1:14" x14ac:dyDescent="0.2">
      <c r="A34" s="92"/>
      <c r="C34" s="81"/>
      <c r="D34" s="82"/>
      <c r="E34" s="81"/>
      <c r="F34" s="82"/>
      <c r="G34" s="81"/>
      <c r="H34" s="82"/>
      <c r="I34" s="81"/>
      <c r="J34" s="83"/>
      <c r="K34" s="84">
        <f>SUM(C34:I34)</f>
        <v>0</v>
      </c>
    </row>
    <row r="35" spans="1:14" ht="6.95" customHeight="1" x14ac:dyDescent="0.2">
      <c r="C35" s="83"/>
      <c r="D35" s="82"/>
      <c r="E35" s="83"/>
      <c r="F35" s="82"/>
      <c r="G35" s="83"/>
      <c r="H35" s="82"/>
      <c r="I35" s="83"/>
      <c r="J35" s="83"/>
      <c r="K35" s="83"/>
    </row>
    <row r="36" spans="1:14" x14ac:dyDescent="0.2">
      <c r="A36" s="93"/>
      <c r="C36" s="81"/>
      <c r="D36" s="82"/>
      <c r="E36" s="81"/>
      <c r="F36" s="82"/>
      <c r="G36" s="81"/>
      <c r="H36" s="82"/>
      <c r="I36" s="81"/>
      <c r="J36" s="83"/>
      <c r="K36" s="84">
        <f>SUM(C36:I36)</f>
        <v>0</v>
      </c>
    </row>
    <row r="37" spans="1:14" ht="6.95" customHeight="1" x14ac:dyDescent="0.2"/>
    <row r="38" spans="1:14" ht="21" customHeight="1" thickBot="1" x14ac:dyDescent="0.25">
      <c r="A38" s="9" t="s">
        <v>80</v>
      </c>
      <c r="C38" s="94">
        <f>SUM(C9:C37)</f>
        <v>0</v>
      </c>
      <c r="D38" s="84"/>
      <c r="E38" s="94">
        <f>SUM(E9:E37)</f>
        <v>0</v>
      </c>
      <c r="F38" s="84"/>
      <c r="G38" s="94">
        <f>SUM(G9:G37)</f>
        <v>0</v>
      </c>
      <c r="H38" s="84"/>
      <c r="I38" s="94">
        <f>SUM(I9:I37)</f>
        <v>0</v>
      </c>
      <c r="J38" s="84"/>
      <c r="K38" s="94">
        <f>SUM(K9:K37)</f>
        <v>0</v>
      </c>
    </row>
    <row r="39" spans="1:14" ht="24" customHeight="1" thickTop="1" x14ac:dyDescent="0.2">
      <c r="C39" s="95"/>
      <c r="D39" s="84"/>
      <c r="E39" s="95"/>
      <c r="F39" s="84"/>
      <c r="G39" s="95"/>
      <c r="H39" s="84"/>
      <c r="I39" s="95"/>
      <c r="J39" s="84"/>
      <c r="K39" s="96" t="s">
        <v>69</v>
      </c>
    </row>
    <row r="41" spans="1:14" x14ac:dyDescent="0.2">
      <c r="A41" s="104" t="s">
        <v>50</v>
      </c>
    </row>
    <row r="42" spans="1:14" x14ac:dyDescent="0.2">
      <c r="A42" s="276"/>
      <c r="B42" s="265"/>
      <c r="C42" s="266" t="str">
        <f>+C7</f>
        <v>FY 2024</v>
      </c>
      <c r="D42" s="267"/>
      <c r="E42" s="267"/>
      <c r="F42" s="267"/>
      <c r="G42" s="267"/>
      <c r="H42" s="267"/>
      <c r="I42" s="267"/>
      <c r="J42" s="267"/>
      <c r="K42" s="267"/>
    </row>
    <row r="43" spans="1:14" ht="38.25" x14ac:dyDescent="0.2">
      <c r="A43" s="97" t="s">
        <v>86</v>
      </c>
      <c r="B43" s="98"/>
      <c r="C43" s="99" t="s">
        <v>46</v>
      </c>
      <c r="D43" s="98"/>
      <c r="E43" s="99" t="s">
        <v>47</v>
      </c>
      <c r="F43" s="98"/>
      <c r="G43" s="99" t="s">
        <v>48</v>
      </c>
      <c r="H43" s="98"/>
      <c r="I43" s="99" t="s">
        <v>51</v>
      </c>
      <c r="J43" s="98"/>
      <c r="K43" s="100" t="s">
        <v>87</v>
      </c>
    </row>
    <row r="44" spans="1:14" ht="6.95" customHeight="1" x14ac:dyDescent="0.2">
      <c r="C44" s="301"/>
      <c r="D44" s="301"/>
      <c r="E44" s="301"/>
      <c r="F44" s="301"/>
      <c r="G44" s="301"/>
      <c r="H44" s="301"/>
      <c r="I44" s="344"/>
    </row>
    <row r="45" spans="1:14" x14ac:dyDescent="0.2">
      <c r="A45" s="88" t="s">
        <v>72</v>
      </c>
      <c r="C45" s="345"/>
      <c r="D45" s="328"/>
      <c r="E45" s="345"/>
      <c r="F45" s="328"/>
      <c r="G45" s="345"/>
      <c r="H45" s="328"/>
      <c r="I45" s="346"/>
      <c r="J45" s="82"/>
      <c r="K45" s="84">
        <f>SUM(C45:I45)</f>
        <v>0</v>
      </c>
      <c r="N45" s="51"/>
    </row>
    <row r="46" spans="1:14" ht="6.95" customHeight="1" x14ac:dyDescent="0.2">
      <c r="A46" s="88"/>
      <c r="C46" s="328"/>
      <c r="D46" s="328"/>
      <c r="E46" s="328"/>
      <c r="F46" s="328"/>
      <c r="G46" s="328"/>
      <c r="H46" s="328"/>
      <c r="I46" s="347"/>
      <c r="J46" s="82"/>
      <c r="K46" s="84"/>
      <c r="N46" s="51"/>
    </row>
    <row r="47" spans="1:14" x14ac:dyDescent="0.2">
      <c r="A47" s="88" t="s">
        <v>82</v>
      </c>
      <c r="C47" s="327"/>
      <c r="D47" s="328"/>
      <c r="E47" s="327"/>
      <c r="F47" s="328"/>
      <c r="G47" s="327"/>
      <c r="H47" s="328"/>
      <c r="I47" s="340"/>
      <c r="J47" s="83"/>
      <c r="K47" s="84">
        <f>SUM(C47:I47)</f>
        <v>0</v>
      </c>
      <c r="N47" s="51"/>
    </row>
    <row r="48" spans="1:14" ht="6.95" customHeight="1" x14ac:dyDescent="0.2">
      <c r="C48" s="325"/>
      <c r="D48" s="328"/>
      <c r="E48" s="325"/>
      <c r="F48" s="328"/>
      <c r="G48" s="325"/>
      <c r="H48" s="328"/>
      <c r="I48" s="338"/>
      <c r="J48" s="83"/>
      <c r="K48" s="83"/>
      <c r="N48" s="51"/>
    </row>
    <row r="49" spans="1:14" x14ac:dyDescent="0.2">
      <c r="A49" s="88" t="s">
        <v>73</v>
      </c>
      <c r="C49" s="345"/>
      <c r="D49" s="328"/>
      <c r="E49" s="345"/>
      <c r="F49" s="328"/>
      <c r="G49" s="345"/>
      <c r="H49" s="328"/>
      <c r="I49" s="346"/>
      <c r="J49" s="82"/>
      <c r="K49" s="84">
        <f>SUM(C49:I49)</f>
        <v>0</v>
      </c>
      <c r="N49" s="51"/>
    </row>
    <row r="50" spans="1:14" ht="6.95" customHeight="1" x14ac:dyDescent="0.2">
      <c r="A50" s="88"/>
      <c r="C50" s="328"/>
      <c r="D50" s="328"/>
      <c r="E50" s="328"/>
      <c r="F50" s="328"/>
      <c r="G50" s="328"/>
      <c r="H50" s="328"/>
      <c r="I50" s="347"/>
      <c r="J50" s="82"/>
      <c r="K50" s="84"/>
      <c r="N50" s="51"/>
    </row>
    <row r="51" spans="1:14" x14ac:dyDescent="0.2">
      <c r="A51" s="80" t="s">
        <v>11</v>
      </c>
      <c r="C51" s="345"/>
      <c r="D51" s="328"/>
      <c r="E51" s="345"/>
      <c r="F51" s="328"/>
      <c r="G51" s="345"/>
      <c r="H51" s="328"/>
      <c r="I51" s="346"/>
      <c r="J51" s="83"/>
      <c r="K51" s="84">
        <f>SUM(C51:I51)</f>
        <v>0</v>
      </c>
      <c r="N51" s="86"/>
    </row>
    <row r="52" spans="1:14" ht="6.95" customHeight="1" x14ac:dyDescent="0.2">
      <c r="C52" s="325"/>
      <c r="D52" s="328"/>
      <c r="E52" s="325"/>
      <c r="F52" s="328"/>
      <c r="G52" s="325"/>
      <c r="H52" s="328"/>
      <c r="I52" s="338"/>
      <c r="J52" s="83"/>
      <c r="K52" s="83"/>
      <c r="N52" s="87"/>
    </row>
    <row r="53" spans="1:14" x14ac:dyDescent="0.2">
      <c r="A53" s="9" t="s">
        <v>60</v>
      </c>
      <c r="C53" s="327"/>
      <c r="D53" s="328"/>
      <c r="E53" s="327"/>
      <c r="F53" s="328"/>
      <c r="G53" s="327"/>
      <c r="H53" s="328"/>
      <c r="I53" s="340"/>
      <c r="J53" s="83"/>
      <c r="K53" s="84">
        <f>SUM(C53:I53)</f>
        <v>0</v>
      </c>
      <c r="N53" s="51"/>
    </row>
    <row r="54" spans="1:14" ht="6.95" customHeight="1" x14ac:dyDescent="0.2">
      <c r="C54" s="325"/>
      <c r="D54" s="328"/>
      <c r="E54" s="325"/>
      <c r="F54" s="328"/>
      <c r="G54" s="325"/>
      <c r="H54" s="328"/>
      <c r="I54" s="338"/>
      <c r="J54" s="83"/>
      <c r="K54" s="83"/>
      <c r="N54" s="51"/>
    </row>
    <row r="55" spans="1:14" x14ac:dyDescent="0.2">
      <c r="A55" s="88" t="s">
        <v>74</v>
      </c>
      <c r="C55" s="345"/>
      <c r="D55" s="328"/>
      <c r="E55" s="345"/>
      <c r="F55" s="328"/>
      <c r="G55" s="345"/>
      <c r="H55" s="328"/>
      <c r="I55" s="346"/>
      <c r="J55" s="82"/>
      <c r="K55" s="84">
        <f>SUM(C55:I55)</f>
        <v>0</v>
      </c>
      <c r="N55" s="51"/>
    </row>
    <row r="56" spans="1:14" ht="6.95" customHeight="1" x14ac:dyDescent="0.2">
      <c r="A56" s="88"/>
      <c r="C56" s="328"/>
      <c r="D56" s="328"/>
      <c r="E56" s="328"/>
      <c r="F56" s="328"/>
      <c r="G56" s="328"/>
      <c r="H56" s="328"/>
      <c r="I56" s="347"/>
      <c r="J56" s="82"/>
      <c r="K56" s="84"/>
      <c r="N56" s="51"/>
    </row>
    <row r="57" spans="1:14" x14ac:dyDescent="0.2">
      <c r="A57" s="88" t="s">
        <v>55</v>
      </c>
      <c r="C57" s="327"/>
      <c r="D57" s="328"/>
      <c r="E57" s="327"/>
      <c r="F57" s="328"/>
      <c r="G57" s="327"/>
      <c r="H57" s="328"/>
      <c r="I57" s="340"/>
      <c r="J57" s="83"/>
      <c r="K57" s="84">
        <f>SUM(C57:I57)</f>
        <v>0</v>
      </c>
      <c r="N57" s="87"/>
    </row>
    <row r="58" spans="1:14" ht="6.95" customHeight="1" x14ac:dyDescent="0.2">
      <c r="C58" s="325"/>
      <c r="D58" s="328"/>
      <c r="E58" s="325"/>
      <c r="F58" s="328"/>
      <c r="G58" s="325"/>
      <c r="H58" s="328"/>
      <c r="I58" s="338"/>
      <c r="J58" s="83"/>
      <c r="K58" s="83"/>
      <c r="N58" s="87"/>
    </row>
    <row r="59" spans="1:14" x14ac:dyDescent="0.2">
      <c r="A59" s="80" t="s">
        <v>63</v>
      </c>
      <c r="C59" s="327"/>
      <c r="D59" s="328"/>
      <c r="E59" s="327"/>
      <c r="F59" s="328"/>
      <c r="G59" s="327"/>
      <c r="H59" s="328"/>
      <c r="I59" s="340"/>
      <c r="J59" s="83"/>
      <c r="K59" s="84">
        <f>SUM(C59:I59)</f>
        <v>0</v>
      </c>
      <c r="N59" s="85"/>
    </row>
    <row r="60" spans="1:14" ht="6.95" customHeight="1" x14ac:dyDescent="0.2">
      <c r="C60" s="325"/>
      <c r="D60" s="328"/>
      <c r="E60" s="325"/>
      <c r="F60" s="328"/>
      <c r="G60" s="325"/>
      <c r="H60" s="328"/>
      <c r="I60" s="338"/>
      <c r="J60" s="83"/>
      <c r="K60" s="83"/>
      <c r="N60" s="85"/>
    </row>
    <row r="61" spans="1:14" x14ac:dyDescent="0.2">
      <c r="A61" s="9" t="s">
        <v>44</v>
      </c>
      <c r="C61" s="345"/>
      <c r="D61" s="328"/>
      <c r="E61" s="345"/>
      <c r="F61" s="328"/>
      <c r="G61" s="345"/>
      <c r="H61" s="328"/>
      <c r="I61" s="346"/>
      <c r="J61" s="83"/>
      <c r="K61" s="84">
        <f>SUM(C61:I61)</f>
        <v>0</v>
      </c>
      <c r="N61" s="87"/>
    </row>
    <row r="62" spans="1:14" ht="6.95" customHeight="1" x14ac:dyDescent="0.2">
      <c r="C62" s="325"/>
      <c r="D62" s="328"/>
      <c r="E62" s="325"/>
      <c r="F62" s="328"/>
      <c r="G62" s="325"/>
      <c r="H62" s="328"/>
      <c r="I62" s="338"/>
      <c r="J62" s="83"/>
      <c r="K62" s="83"/>
      <c r="N62" s="87"/>
    </row>
    <row r="63" spans="1:14" x14ac:dyDescent="0.2">
      <c r="A63" s="88" t="s">
        <v>62</v>
      </c>
      <c r="C63" s="327"/>
      <c r="D63" s="328"/>
      <c r="E63" s="327"/>
      <c r="F63" s="328"/>
      <c r="G63" s="327"/>
      <c r="H63" s="328"/>
      <c r="I63" s="340"/>
      <c r="J63" s="83"/>
      <c r="K63" s="84">
        <f>SUM(C63:I63)</f>
        <v>0</v>
      </c>
      <c r="N63" s="51"/>
    </row>
    <row r="64" spans="1:14" ht="6.95" customHeight="1" x14ac:dyDescent="0.2">
      <c r="A64" s="88"/>
      <c r="C64" s="328"/>
      <c r="D64" s="328"/>
      <c r="E64" s="328"/>
      <c r="F64" s="328"/>
      <c r="G64" s="328"/>
      <c r="H64" s="328"/>
      <c r="I64" s="347"/>
      <c r="J64" s="82"/>
      <c r="K64" s="84"/>
      <c r="N64" s="51"/>
    </row>
    <row r="65" spans="1:14" x14ac:dyDescent="0.2">
      <c r="A65" s="9" t="s">
        <v>75</v>
      </c>
      <c r="C65" s="345"/>
      <c r="D65" s="328"/>
      <c r="E65" s="345"/>
      <c r="F65" s="328"/>
      <c r="G65" s="345"/>
      <c r="H65" s="328"/>
      <c r="I65" s="346"/>
      <c r="J65" s="82"/>
      <c r="K65" s="84">
        <f t="shared" ref="K65" si="1">SUM(C65:I65)</f>
        <v>0</v>
      </c>
      <c r="N65" s="51"/>
    </row>
    <row r="66" spans="1:14" ht="6.95" customHeight="1" x14ac:dyDescent="0.2">
      <c r="A66" s="88"/>
      <c r="C66" s="328"/>
      <c r="D66" s="328"/>
      <c r="E66" s="328"/>
      <c r="F66" s="328"/>
      <c r="G66" s="328"/>
      <c r="H66" s="328"/>
      <c r="I66" s="347"/>
      <c r="J66" s="83"/>
      <c r="K66" s="84"/>
    </row>
    <row r="67" spans="1:14" x14ac:dyDescent="0.2">
      <c r="A67" s="88" t="s">
        <v>61</v>
      </c>
      <c r="C67" s="327"/>
      <c r="D67" s="328"/>
      <c r="E67" s="327"/>
      <c r="F67" s="328"/>
      <c r="G67" s="327"/>
      <c r="H67" s="328"/>
      <c r="I67" s="340"/>
      <c r="J67" s="83"/>
      <c r="K67" s="84">
        <f>SUM(C67:I67)</f>
        <v>0</v>
      </c>
      <c r="N67" s="51"/>
    </row>
    <row r="68" spans="1:14" ht="6.95" customHeight="1" x14ac:dyDescent="0.2">
      <c r="A68" s="334"/>
      <c r="B68" s="301"/>
      <c r="C68" s="325"/>
      <c r="D68" s="328"/>
      <c r="E68" s="325"/>
      <c r="F68" s="328"/>
      <c r="G68" s="325"/>
      <c r="H68" s="328"/>
      <c r="I68" s="338"/>
      <c r="J68" s="83"/>
      <c r="K68" s="83"/>
      <c r="N68" s="51"/>
    </row>
    <row r="69" spans="1:14" x14ac:dyDescent="0.2">
      <c r="A69" s="339"/>
      <c r="B69" s="301"/>
      <c r="C69" s="327"/>
      <c r="D69" s="328"/>
      <c r="E69" s="327"/>
      <c r="F69" s="328"/>
      <c r="G69" s="327"/>
      <c r="H69" s="328"/>
      <c r="I69" s="340"/>
      <c r="J69" s="83"/>
      <c r="K69" s="84">
        <f>SUM(C69:I69)</f>
        <v>0</v>
      </c>
    </row>
    <row r="70" spans="1:14" ht="6.95" customHeight="1" x14ac:dyDescent="0.2">
      <c r="A70" s="334"/>
      <c r="B70" s="301"/>
      <c r="C70" s="325"/>
      <c r="D70" s="328"/>
      <c r="E70" s="325"/>
      <c r="F70" s="328"/>
      <c r="G70" s="325"/>
      <c r="H70" s="328"/>
      <c r="I70" s="338"/>
      <c r="J70" s="83"/>
      <c r="K70" s="83"/>
    </row>
    <row r="71" spans="1:14" x14ac:dyDescent="0.2">
      <c r="A71" s="341"/>
      <c r="B71" s="301"/>
      <c r="C71" s="327"/>
      <c r="D71" s="328"/>
      <c r="E71" s="327"/>
      <c r="F71" s="328"/>
      <c r="G71" s="327"/>
      <c r="H71" s="328"/>
      <c r="I71" s="340"/>
      <c r="J71" s="83"/>
      <c r="K71" s="84">
        <f>SUM(C71:I71)</f>
        <v>0</v>
      </c>
    </row>
    <row r="72" spans="1:14" ht="6.95" customHeight="1" x14ac:dyDescent="0.2">
      <c r="A72" s="334"/>
      <c r="B72" s="301"/>
      <c r="C72" s="342"/>
      <c r="D72" s="325"/>
      <c r="E72" s="342"/>
      <c r="F72" s="325"/>
      <c r="G72" s="342"/>
      <c r="H72" s="325"/>
      <c r="I72" s="343"/>
      <c r="J72" s="83"/>
      <c r="K72" s="102"/>
    </row>
    <row r="73" spans="1:14" x14ac:dyDescent="0.2">
      <c r="A73" s="9" t="s">
        <v>80</v>
      </c>
      <c r="C73" s="84">
        <f>SUM(C44:C72)</f>
        <v>0</v>
      </c>
      <c r="D73" s="84"/>
      <c r="E73" s="84">
        <f>SUM(E44:E72)</f>
        <v>0</v>
      </c>
      <c r="F73" s="84"/>
      <c r="G73" s="84">
        <f>SUM(G44:G72)</f>
        <v>0</v>
      </c>
      <c r="H73" s="84"/>
      <c r="I73" s="84">
        <f>SUM(I44:I72)</f>
        <v>0</v>
      </c>
      <c r="J73" s="84"/>
      <c r="K73" s="84">
        <f>SUM(K44:K72)</f>
        <v>0</v>
      </c>
    </row>
    <row r="74" spans="1:14" ht="4.5" customHeight="1" thickBot="1" x14ac:dyDescent="0.25">
      <c r="C74" s="103"/>
      <c r="E74" s="103"/>
      <c r="G74" s="103"/>
      <c r="I74" s="103"/>
      <c r="K74" s="103"/>
    </row>
    <row r="75" spans="1:14" ht="23.25" thickTop="1" x14ac:dyDescent="0.2">
      <c r="K75" s="277" t="s">
        <v>69</v>
      </c>
    </row>
    <row r="76" spans="1:14" x14ac:dyDescent="0.2">
      <c r="A76" s="104"/>
    </row>
  </sheetData>
  <protectedRanges>
    <protectedRange sqref="A10:I36 A45:I72" name="Range1"/>
  </protectedRanges>
  <phoneticPr fontId="0" type="noConversion"/>
  <hyperlinks>
    <hyperlink ref="A1" location="Index!A1" display="#Index!A1" xr:uid="{00000000-0004-0000-0600-000000000000}"/>
  </hyperlinks>
  <printOptions horizontalCentered="1"/>
  <pageMargins left="0.2" right="0.2" top="1" bottom="1" header="0.5" footer="0.5"/>
  <pageSetup scale="82" orientation="landscape" blackAndWhite="1" r:id="rId1"/>
  <headerFooter alignWithMargins="0">
    <oddFooter>&amp;C&amp;F--&amp;A:  Page &amp;P of &amp;N</oddFooter>
  </headerFooter>
  <rowBreaks count="1" manualBreakCount="1">
    <brk id="3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5"/>
  <sheetViews>
    <sheetView zoomScaleNormal="100" workbookViewId="0">
      <selection activeCell="B3" sqref="B3"/>
    </sheetView>
  </sheetViews>
  <sheetFormatPr defaultColWidth="9.28515625" defaultRowHeight="12.75" x14ac:dyDescent="0.2"/>
  <cols>
    <col min="1" max="1" width="87.140625" style="25" bestFit="1" customWidth="1"/>
    <col min="2" max="2" width="1.5703125" style="25" customWidth="1"/>
    <col min="3" max="16384" width="9.28515625" style="25"/>
  </cols>
  <sheetData>
    <row r="1" spans="1:1" x14ac:dyDescent="0.2">
      <c r="A1" s="29" t="s">
        <v>188</v>
      </c>
    </row>
    <row r="2" spans="1:1" ht="15.75" x14ac:dyDescent="0.25">
      <c r="A2" s="30" t="s">
        <v>296</v>
      </c>
    </row>
    <row r="4" spans="1:1" ht="208.5" customHeight="1" x14ac:dyDescent="0.2">
      <c r="A4" s="105" t="s">
        <v>244</v>
      </c>
    </row>
    <row r="5" spans="1:1" x14ac:dyDescent="0.2">
      <c r="A5" s="16" t="s">
        <v>34</v>
      </c>
    </row>
  </sheetData>
  <phoneticPr fontId="0" type="noConversion"/>
  <hyperlinks>
    <hyperlink ref="A1" location="Index!A1" display="#Index!A1" xr:uid="{00000000-0004-0000-0700-000000000000}"/>
  </hyperlinks>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pageSetUpPr fitToPage="1"/>
  </sheetPr>
  <dimension ref="A1:N40"/>
  <sheetViews>
    <sheetView showGridLines="0" zoomScaleNormal="100" workbookViewId="0">
      <selection activeCell="B4" sqref="B4"/>
    </sheetView>
  </sheetViews>
  <sheetFormatPr defaultColWidth="9.28515625" defaultRowHeight="12.75" x14ac:dyDescent="0.2"/>
  <cols>
    <col min="1" max="1" width="52.85546875" style="9" bestFit="1" customWidth="1"/>
    <col min="2" max="2" width="1.28515625" style="5" customWidth="1"/>
    <col min="3" max="3" width="15" style="5" bestFit="1" customWidth="1"/>
    <col min="4" max="4" width="1.28515625" style="5" customWidth="1"/>
    <col min="5" max="5" width="12.85546875" style="5" bestFit="1" customWidth="1"/>
    <col min="6" max="6" width="1.5703125" style="5" customWidth="1"/>
    <col min="7" max="7" width="12.140625" style="5" bestFit="1" customWidth="1"/>
    <col min="8" max="8" width="1.5703125" style="5" customWidth="1"/>
    <col min="9" max="9" width="16.140625" style="5" bestFit="1" customWidth="1"/>
    <col min="10" max="10" width="1.28515625" style="5" customWidth="1"/>
    <col min="11" max="11" width="15" style="5" bestFit="1" customWidth="1"/>
    <col min="12" max="12" width="1.7109375" style="5" customWidth="1"/>
    <col min="13" max="16384" width="9.28515625" style="5"/>
  </cols>
  <sheetData>
    <row r="1" spans="1:14" x14ac:dyDescent="0.2">
      <c r="A1" s="29" t="s">
        <v>188</v>
      </c>
    </row>
    <row r="2" spans="1:14" ht="6.95" customHeight="1" x14ac:dyDescent="0.2">
      <c r="A2" s="29"/>
    </row>
    <row r="3" spans="1:14" s="107" customFormat="1" ht="15.75" x14ac:dyDescent="0.25">
      <c r="A3" s="72" t="s">
        <v>295</v>
      </c>
      <c r="B3" s="106"/>
      <c r="C3" s="106"/>
    </row>
    <row r="4" spans="1:14" x14ac:dyDescent="0.2">
      <c r="A4" s="104"/>
      <c r="B4" s="108"/>
      <c r="C4" s="108"/>
    </row>
    <row r="5" spans="1:14" ht="6.95" customHeight="1" x14ac:dyDescent="0.2">
      <c r="A5" s="73"/>
      <c r="B5" s="108"/>
      <c r="C5" s="108"/>
    </row>
    <row r="6" spans="1:14" x14ac:dyDescent="0.2">
      <c r="A6" s="392" t="str">
        <f>+'A-Loan Prog List'!A3</f>
        <v>FY 2024</v>
      </c>
      <c r="B6" s="393"/>
      <c r="C6" s="393"/>
      <c r="D6" s="393"/>
      <c r="E6" s="393"/>
      <c r="F6" s="393"/>
      <c r="G6" s="393"/>
      <c r="H6" s="393"/>
      <c r="I6" s="393"/>
      <c r="J6" s="393"/>
      <c r="K6" s="393"/>
    </row>
    <row r="7" spans="1:14" x14ac:dyDescent="0.2">
      <c r="A7" s="104"/>
      <c r="B7" s="110"/>
      <c r="C7" s="111" t="s">
        <v>14</v>
      </c>
      <c r="D7" s="110"/>
      <c r="E7" s="111" t="s">
        <v>202</v>
      </c>
      <c r="F7" s="110"/>
      <c r="G7" s="110"/>
      <c r="H7" s="110"/>
      <c r="I7" s="111" t="s">
        <v>7</v>
      </c>
      <c r="J7" s="110"/>
      <c r="K7" s="111" t="s">
        <v>204</v>
      </c>
      <c r="L7" s="112"/>
    </row>
    <row r="8" spans="1:14" x14ac:dyDescent="0.2">
      <c r="A8" s="113" t="s">
        <v>5</v>
      </c>
      <c r="B8" s="110"/>
      <c r="C8" s="111" t="s">
        <v>6</v>
      </c>
      <c r="D8" s="110"/>
      <c r="E8" s="111" t="s">
        <v>203</v>
      </c>
      <c r="F8" s="110"/>
      <c r="G8" s="111" t="s">
        <v>15</v>
      </c>
      <c r="H8" s="110"/>
      <c r="I8" s="111" t="s">
        <v>16</v>
      </c>
      <c r="J8" s="110"/>
      <c r="K8" s="111" t="s">
        <v>205</v>
      </c>
      <c r="L8" s="112"/>
    </row>
    <row r="9" spans="1:14" x14ac:dyDescent="0.2">
      <c r="A9" s="114" t="s">
        <v>91</v>
      </c>
      <c r="B9" s="115"/>
      <c r="C9" s="116" t="s">
        <v>8</v>
      </c>
      <c r="D9" s="115"/>
      <c r="E9" s="116" t="s">
        <v>9</v>
      </c>
      <c r="F9" s="115"/>
      <c r="G9" s="116" t="s">
        <v>10</v>
      </c>
      <c r="H9" s="115"/>
      <c r="I9" s="116" t="s">
        <v>17</v>
      </c>
      <c r="J9" s="115"/>
      <c r="K9" s="117" t="s">
        <v>206</v>
      </c>
      <c r="L9" s="112"/>
    </row>
    <row r="10" spans="1:14" ht="6.95" customHeight="1" x14ac:dyDescent="0.2">
      <c r="C10" s="324"/>
      <c r="D10" s="325"/>
      <c r="E10" s="324"/>
      <c r="F10" s="325"/>
      <c r="G10" s="324"/>
      <c r="H10" s="325"/>
      <c r="I10" s="326"/>
      <c r="J10" s="83"/>
      <c r="K10" s="118"/>
    </row>
    <row r="11" spans="1:14" x14ac:dyDescent="0.2">
      <c r="A11" s="9" t="s">
        <v>72</v>
      </c>
      <c r="C11" s="327"/>
      <c r="D11" s="328"/>
      <c r="E11" s="327"/>
      <c r="F11" s="328"/>
      <c r="G11" s="327"/>
      <c r="H11" s="328"/>
      <c r="I11" s="329"/>
      <c r="J11" s="83"/>
      <c r="K11" s="84">
        <f>SUM(C11:I11)</f>
        <v>0</v>
      </c>
      <c r="N11" s="51"/>
    </row>
    <row r="12" spans="1:14" ht="6.95" customHeight="1" x14ac:dyDescent="0.2">
      <c r="C12" s="325"/>
      <c r="D12" s="328"/>
      <c r="E12" s="325"/>
      <c r="F12" s="328"/>
      <c r="G12" s="325"/>
      <c r="H12" s="328"/>
      <c r="I12" s="330"/>
      <c r="J12" s="83"/>
      <c r="K12" s="84"/>
      <c r="N12" s="51"/>
    </row>
    <row r="13" spans="1:14" x14ac:dyDescent="0.2">
      <c r="A13" s="9" t="s">
        <v>71</v>
      </c>
      <c r="C13" s="327"/>
      <c r="D13" s="328"/>
      <c r="E13" s="327"/>
      <c r="F13" s="328"/>
      <c r="G13" s="327"/>
      <c r="H13" s="328"/>
      <c r="I13" s="329"/>
      <c r="J13" s="83"/>
      <c r="K13" s="84">
        <f>SUM(C13:I13)</f>
        <v>0</v>
      </c>
      <c r="N13" s="51"/>
    </row>
    <row r="14" spans="1:14" ht="6.95" customHeight="1" x14ac:dyDescent="0.2">
      <c r="C14" s="325"/>
      <c r="D14" s="328"/>
      <c r="E14" s="325"/>
      <c r="F14" s="328"/>
      <c r="G14" s="325"/>
      <c r="H14" s="328"/>
      <c r="I14" s="330"/>
      <c r="J14" s="83"/>
      <c r="K14" s="83"/>
      <c r="N14" s="51"/>
    </row>
    <row r="15" spans="1:14" x14ac:dyDescent="0.2">
      <c r="A15" s="9" t="s">
        <v>73</v>
      </c>
      <c r="C15" s="327"/>
      <c r="D15" s="328"/>
      <c r="E15" s="327"/>
      <c r="F15" s="328"/>
      <c r="G15" s="327"/>
      <c r="H15" s="328"/>
      <c r="I15" s="329"/>
      <c r="J15" s="83"/>
      <c r="K15" s="84">
        <f>SUM(C15:I15)</f>
        <v>0</v>
      </c>
      <c r="N15" s="51"/>
    </row>
    <row r="16" spans="1:14" ht="6.95" customHeight="1" x14ac:dyDescent="0.2">
      <c r="C16" s="325"/>
      <c r="D16" s="328"/>
      <c r="E16" s="325"/>
      <c r="F16" s="328"/>
      <c r="G16" s="325"/>
      <c r="H16" s="328"/>
      <c r="I16" s="330"/>
      <c r="J16" s="83"/>
      <c r="K16" s="84"/>
      <c r="N16" s="51"/>
    </row>
    <row r="17" spans="1:14" x14ac:dyDescent="0.2">
      <c r="A17" s="80" t="s">
        <v>11</v>
      </c>
      <c r="C17" s="327"/>
      <c r="D17" s="328"/>
      <c r="E17" s="327"/>
      <c r="F17" s="328"/>
      <c r="G17" s="327"/>
      <c r="H17" s="328"/>
      <c r="I17" s="329"/>
      <c r="J17" s="83"/>
      <c r="K17" s="84">
        <f>SUM(C17:I17)</f>
        <v>0</v>
      </c>
      <c r="N17" s="86"/>
    </row>
    <row r="18" spans="1:14" ht="6.95" customHeight="1" x14ac:dyDescent="0.2">
      <c r="C18" s="325"/>
      <c r="D18" s="328"/>
      <c r="E18" s="325"/>
      <c r="F18" s="328"/>
      <c r="G18" s="325"/>
      <c r="H18" s="328"/>
      <c r="I18" s="330"/>
      <c r="J18" s="83"/>
      <c r="K18" s="83"/>
      <c r="N18" s="87"/>
    </row>
    <row r="19" spans="1:14" x14ac:dyDescent="0.2">
      <c r="A19" s="9" t="s">
        <v>60</v>
      </c>
      <c r="C19" s="327"/>
      <c r="D19" s="328"/>
      <c r="E19" s="327"/>
      <c r="F19" s="328"/>
      <c r="G19" s="327"/>
      <c r="H19" s="328"/>
      <c r="I19" s="329"/>
      <c r="J19" s="83"/>
      <c r="K19" s="84">
        <f>SUM(C19:I19)</f>
        <v>0</v>
      </c>
      <c r="N19" s="51"/>
    </row>
    <row r="20" spans="1:14" ht="6.95" customHeight="1" x14ac:dyDescent="0.2">
      <c r="C20" s="325"/>
      <c r="D20" s="328"/>
      <c r="E20" s="325"/>
      <c r="F20" s="328"/>
      <c r="G20" s="325"/>
      <c r="H20" s="328"/>
      <c r="I20" s="330"/>
      <c r="J20" s="83"/>
      <c r="K20" s="83"/>
      <c r="N20" s="51"/>
    </row>
    <row r="21" spans="1:14" x14ac:dyDescent="0.2">
      <c r="A21" s="9" t="s">
        <v>74</v>
      </c>
      <c r="C21" s="327"/>
      <c r="D21" s="328"/>
      <c r="E21" s="327"/>
      <c r="F21" s="328"/>
      <c r="G21" s="327"/>
      <c r="H21" s="328"/>
      <c r="I21" s="329"/>
      <c r="J21" s="83"/>
      <c r="K21" s="84">
        <f>SUM(C21:I21)</f>
        <v>0</v>
      </c>
      <c r="N21" s="51"/>
    </row>
    <row r="22" spans="1:14" ht="6.95" customHeight="1" x14ac:dyDescent="0.2">
      <c r="C22" s="325"/>
      <c r="D22" s="328"/>
      <c r="E22" s="325"/>
      <c r="F22" s="328"/>
      <c r="G22" s="325"/>
      <c r="H22" s="328"/>
      <c r="I22" s="331"/>
      <c r="J22" s="83"/>
      <c r="K22" s="84"/>
      <c r="N22" s="51"/>
    </row>
    <row r="23" spans="1:14" x14ac:dyDescent="0.2">
      <c r="A23" s="9" t="s">
        <v>55</v>
      </c>
      <c r="C23" s="327"/>
      <c r="D23" s="328"/>
      <c r="E23" s="327"/>
      <c r="F23" s="328"/>
      <c r="G23" s="327"/>
      <c r="H23" s="328"/>
      <c r="I23" s="329"/>
      <c r="J23" s="83"/>
      <c r="K23" s="84">
        <f>SUM(C23:I23)</f>
        <v>0</v>
      </c>
      <c r="N23" s="87"/>
    </row>
    <row r="24" spans="1:14" ht="6.95" customHeight="1" x14ac:dyDescent="0.2">
      <c r="C24" s="325"/>
      <c r="D24" s="328"/>
      <c r="E24" s="325"/>
      <c r="F24" s="328"/>
      <c r="G24" s="325"/>
      <c r="H24" s="328"/>
      <c r="I24" s="330"/>
      <c r="J24" s="83"/>
      <c r="K24" s="83"/>
      <c r="N24" s="87"/>
    </row>
    <row r="25" spans="1:14" x14ac:dyDescent="0.2">
      <c r="A25" s="80" t="s">
        <v>63</v>
      </c>
      <c r="C25" s="327"/>
      <c r="D25" s="328"/>
      <c r="E25" s="327"/>
      <c r="F25" s="328"/>
      <c r="G25" s="327"/>
      <c r="H25" s="328"/>
      <c r="I25" s="329"/>
      <c r="J25" s="83"/>
      <c r="K25" s="84">
        <f>SUM(C25:I25)</f>
        <v>0</v>
      </c>
      <c r="N25" s="85"/>
    </row>
    <row r="26" spans="1:14" ht="6.95" customHeight="1" x14ac:dyDescent="0.2">
      <c r="C26" s="325"/>
      <c r="D26" s="328"/>
      <c r="E26" s="325"/>
      <c r="F26" s="328"/>
      <c r="G26" s="325"/>
      <c r="H26" s="328"/>
      <c r="I26" s="330"/>
      <c r="J26" s="83"/>
      <c r="K26" s="83"/>
      <c r="N26" s="85"/>
    </row>
    <row r="27" spans="1:14" x14ac:dyDescent="0.2">
      <c r="A27" s="9" t="s">
        <v>44</v>
      </c>
      <c r="C27" s="327"/>
      <c r="D27" s="328"/>
      <c r="E27" s="327"/>
      <c r="F27" s="328"/>
      <c r="G27" s="327"/>
      <c r="H27" s="328"/>
      <c r="I27" s="329"/>
      <c r="J27" s="83"/>
      <c r="K27" s="84">
        <f>SUM(C27:I27)</f>
        <v>0</v>
      </c>
      <c r="N27" s="87"/>
    </row>
    <row r="28" spans="1:14" ht="6.95" customHeight="1" x14ac:dyDescent="0.2">
      <c r="C28" s="325"/>
      <c r="D28" s="328"/>
      <c r="E28" s="325"/>
      <c r="F28" s="328"/>
      <c r="G28" s="325"/>
      <c r="H28" s="328"/>
      <c r="I28" s="330"/>
      <c r="J28" s="83"/>
      <c r="K28" s="83"/>
      <c r="N28" s="87"/>
    </row>
    <row r="29" spans="1:14" x14ac:dyDescent="0.2">
      <c r="A29" s="9" t="s">
        <v>62</v>
      </c>
      <c r="C29" s="327"/>
      <c r="D29" s="328"/>
      <c r="E29" s="327"/>
      <c r="F29" s="328"/>
      <c r="G29" s="327"/>
      <c r="H29" s="328"/>
      <c r="I29" s="329"/>
      <c r="J29" s="83"/>
      <c r="K29" s="84">
        <f>SUM(C29:I29)</f>
        <v>0</v>
      </c>
      <c r="N29" s="51"/>
    </row>
    <row r="30" spans="1:14" ht="6.95" customHeight="1" x14ac:dyDescent="0.2">
      <c r="C30" s="325"/>
      <c r="D30" s="328"/>
      <c r="E30" s="325"/>
      <c r="F30" s="328"/>
      <c r="G30" s="325"/>
      <c r="H30" s="328"/>
      <c r="I30" s="330"/>
      <c r="J30" s="83"/>
      <c r="K30" s="84"/>
      <c r="N30" s="51"/>
    </row>
    <row r="31" spans="1:14" x14ac:dyDescent="0.2">
      <c r="A31" s="9" t="s">
        <v>61</v>
      </c>
      <c r="C31" s="327"/>
      <c r="D31" s="328"/>
      <c r="E31" s="327"/>
      <c r="F31" s="328"/>
      <c r="G31" s="327"/>
      <c r="H31" s="328"/>
      <c r="I31" s="329"/>
      <c r="J31" s="83"/>
      <c r="K31" s="84">
        <f>SUM(C31:I31)</f>
        <v>0</v>
      </c>
      <c r="N31" s="51"/>
    </row>
    <row r="32" spans="1:14" ht="6.95" customHeight="1" x14ac:dyDescent="0.2">
      <c r="C32" s="325"/>
      <c r="D32" s="328"/>
      <c r="E32" s="325"/>
      <c r="F32" s="328"/>
      <c r="G32" s="325"/>
      <c r="H32" s="328"/>
      <c r="I32" s="330"/>
      <c r="J32" s="83"/>
      <c r="K32" s="83"/>
      <c r="N32" s="51"/>
    </row>
    <row r="33" spans="1:14" x14ac:dyDescent="0.2">
      <c r="A33" s="9" t="s">
        <v>75</v>
      </c>
      <c r="C33" s="327"/>
      <c r="D33" s="328"/>
      <c r="E33" s="327"/>
      <c r="F33" s="328"/>
      <c r="G33" s="327"/>
      <c r="H33" s="328"/>
      <c r="I33" s="329"/>
      <c r="J33" s="83"/>
      <c r="K33" s="84">
        <f t="shared" ref="K33" si="0">SUM(C33:I33)</f>
        <v>0</v>
      </c>
      <c r="N33" s="51"/>
    </row>
    <row r="34" spans="1:14" ht="6.95" customHeight="1" x14ac:dyDescent="0.2">
      <c r="A34" s="334"/>
      <c r="B34" s="301"/>
      <c r="C34" s="325"/>
      <c r="D34" s="328"/>
      <c r="E34" s="325"/>
      <c r="F34" s="328"/>
      <c r="G34" s="325"/>
      <c r="H34" s="328"/>
      <c r="I34" s="330"/>
      <c r="J34" s="83"/>
      <c r="K34" s="83"/>
      <c r="N34" s="51"/>
    </row>
    <row r="35" spans="1:14" x14ac:dyDescent="0.2">
      <c r="A35" s="335" t="s">
        <v>56</v>
      </c>
      <c r="B35" s="301"/>
      <c r="C35" s="327"/>
      <c r="D35" s="328"/>
      <c r="E35" s="327"/>
      <c r="F35" s="328"/>
      <c r="G35" s="327"/>
      <c r="H35" s="328"/>
      <c r="I35" s="329"/>
      <c r="J35" s="83"/>
      <c r="K35" s="84">
        <f>SUM(C35:I35)</f>
        <v>0</v>
      </c>
    </row>
    <row r="36" spans="1:14" ht="6.95" customHeight="1" x14ac:dyDescent="0.2">
      <c r="A36" s="336"/>
      <c r="B36" s="301"/>
      <c r="C36" s="325"/>
      <c r="D36" s="328"/>
      <c r="E36" s="325"/>
      <c r="F36" s="328"/>
      <c r="G36" s="325"/>
      <c r="H36" s="328"/>
      <c r="I36" s="330"/>
      <c r="J36" s="83"/>
      <c r="K36" s="83"/>
    </row>
    <row r="37" spans="1:14" x14ac:dyDescent="0.2">
      <c r="A37" s="337"/>
      <c r="B37" s="301"/>
      <c r="C37" s="327"/>
      <c r="D37" s="328"/>
      <c r="E37" s="327"/>
      <c r="F37" s="328"/>
      <c r="G37" s="327"/>
      <c r="H37" s="328"/>
      <c r="I37" s="329"/>
      <c r="J37" s="83"/>
      <c r="K37" s="84">
        <f>SUM(C37:I37)</f>
        <v>0</v>
      </c>
    </row>
    <row r="38" spans="1:14" ht="6.95" customHeight="1" x14ac:dyDescent="0.2">
      <c r="A38" s="334"/>
      <c r="B38" s="301"/>
      <c r="C38" s="332"/>
      <c r="D38" s="301"/>
      <c r="E38" s="332"/>
      <c r="F38" s="301"/>
      <c r="G38" s="332"/>
      <c r="H38" s="301"/>
      <c r="I38" s="333"/>
      <c r="K38" s="119"/>
    </row>
    <row r="39" spans="1:14" ht="19.5" customHeight="1" thickBot="1" x14ac:dyDescent="0.25">
      <c r="A39" s="9" t="s">
        <v>81</v>
      </c>
      <c r="C39" s="103">
        <f>SUM(C10:C38)</f>
        <v>0</v>
      </c>
      <c r="E39" s="103">
        <f>SUM(E10:E38)</f>
        <v>0</v>
      </c>
      <c r="G39" s="103">
        <f>SUM(G10:G38)</f>
        <v>0</v>
      </c>
      <c r="I39" s="103">
        <f>SUM(I10:I38)</f>
        <v>0</v>
      </c>
      <c r="K39" s="103">
        <f>SUM(K10:K38)</f>
        <v>0</v>
      </c>
    </row>
    <row r="40" spans="1:14" ht="36.75" thickTop="1" x14ac:dyDescent="0.2">
      <c r="I40" s="120"/>
      <c r="K40" s="275" t="s">
        <v>69</v>
      </c>
    </row>
  </sheetData>
  <protectedRanges>
    <protectedRange sqref="B35 A36:B37 A11:I34 C35:I37" name="Range1"/>
    <protectedRange sqref="A35" name="Range1_1"/>
  </protectedRanges>
  <mergeCells count="1">
    <mergeCell ref="A6:K6"/>
  </mergeCells>
  <phoneticPr fontId="0" type="noConversion"/>
  <hyperlinks>
    <hyperlink ref="A1" location="Index!A1" display="#Index!A1" xr:uid="{00000000-0004-0000-0800-000000000000}"/>
  </hyperlinks>
  <printOptions horizontalCentered="1"/>
  <pageMargins left="0.25" right="0.02" top="0.75" bottom="1.25" header="0.5" footer="0.5"/>
  <pageSetup orientation="landscape" blackAndWhite="1" r:id="rId1"/>
  <headerFooter alignWithMargins="0">
    <oddFooter>&amp;C&amp;F--&amp;A: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6</vt:i4>
      </vt:variant>
    </vt:vector>
  </HeadingPairs>
  <TitlesOfParts>
    <vt:vector size="41" baseType="lpstr">
      <vt:lpstr>Index</vt:lpstr>
      <vt:lpstr>Overall Narrative</vt:lpstr>
      <vt:lpstr>A-Narr</vt:lpstr>
      <vt:lpstr>A-Loan Prog List</vt:lpstr>
      <vt:lpstr>A-Net Assets Summary</vt:lpstr>
      <vt:lpstr>B-Narr</vt:lpstr>
      <vt:lpstr>B-DL Pre92</vt:lpstr>
      <vt:lpstr>C-Narr</vt:lpstr>
      <vt:lpstr>C-DL obl after 91</vt:lpstr>
      <vt:lpstr>D-Narr</vt:lpstr>
      <vt:lpstr>D-Tot Amt Disb Post-91 DL</vt:lpstr>
      <vt:lpstr>E-Narr</vt:lpstr>
      <vt:lpstr>E-Sub Exp post91 DL</vt:lpstr>
      <vt:lpstr>F-Narr</vt:lpstr>
      <vt:lpstr>F-DL Sub Rate byProg</vt:lpstr>
      <vt:lpstr>G-Narr</vt:lpstr>
      <vt:lpstr>G-Recon SubCostAllow Post91 DL</vt:lpstr>
      <vt:lpstr>H-Narr</vt:lpstr>
      <vt:lpstr>H-Dflt Guar Ln pre92</vt:lpstr>
      <vt:lpstr>I-Narr</vt:lpstr>
      <vt:lpstr>I-Dflt Guar Ln post91</vt:lpstr>
      <vt:lpstr>J-Narr</vt:lpstr>
      <vt:lpstr>J-Guar Lns os </vt:lpstr>
      <vt:lpstr>K-Narr</vt:lpstr>
      <vt:lpstr>K-LnGuar Liab</vt:lpstr>
      <vt:lpstr>L-Narr</vt:lpstr>
      <vt:lpstr>L-LnGuar Subs Exp</vt:lpstr>
      <vt:lpstr>M-Narr</vt:lpstr>
      <vt:lpstr>M-SubsRt LnGuar byProg</vt:lpstr>
      <vt:lpstr>N-Narr</vt:lpstr>
      <vt:lpstr>N-Recon LnGuar Liab</vt:lpstr>
      <vt:lpstr>O-Narr</vt:lpstr>
      <vt:lpstr>O-Adm exp</vt:lpstr>
      <vt:lpstr>P-Narr</vt:lpstr>
      <vt:lpstr>P-Loans Rec rollfrwd</vt:lpstr>
      <vt:lpstr>'L-LnGuar Subs Exp'!Print_Area</vt:lpstr>
      <vt:lpstr>'B-DL Pre92'!Print_Titles</vt:lpstr>
      <vt:lpstr>'D-Tot Amt Disb Post-91 DL'!Print_Titles</vt:lpstr>
      <vt:lpstr>'E-Sub Exp post91 DL'!Print_Titles</vt:lpstr>
      <vt:lpstr>'H-Dflt Guar Ln pre92'!Print_Titles</vt:lpstr>
      <vt:lpstr>'L-LnGuar Subs Exp'!Print_Titles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ECarter@doc.gov</dc:creator>
  <cp:lastModifiedBy>Smith, Sean (Federal)</cp:lastModifiedBy>
  <cp:lastPrinted>2024-05-30T15:35:41Z</cp:lastPrinted>
  <dcterms:created xsi:type="dcterms:W3CDTF">2002-05-31T15:21:29Z</dcterms:created>
  <dcterms:modified xsi:type="dcterms:W3CDTF">2024-06-06T19:59:32Z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